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ink/ink1.xml" ContentType="application/inkml+xml"/>
  <Override PartName="/xl/ink/ink2.xml" ContentType="application/inkml+xml"/>
  <Override PartName="/xl/ink/ink3.xml" ContentType="application/inkml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drawings/drawing2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ink/ink9.xml" ContentType="application/inkml+xml"/>
  <Override PartName="/xl/ink/ink10.xml" ContentType="application/inkml+xml"/>
  <Override PartName="/xl/ink/ink11.xml" ContentType="application/inkml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drawings/drawing3.xml" ContentType="application/vnd.openxmlformats-officedocument.drawing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ink/ink17.xml" ContentType="application/inkml+xml"/>
  <Override PartName="/xl/ink/ink18.xml" ContentType="application/inkml+xml"/>
  <Override PartName="/xl/ink/ink19.xml" ContentType="application/inkml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D:\Users Profiles\Zelsayed\My Documents\Dr Maha\"/>
    </mc:Choice>
  </mc:AlternateContent>
  <xr:revisionPtr revIDLastSave="0" documentId="13_ncr:1_{5A37907B-F47B-49E9-B213-F8BAF9E9AE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bscriptions" sheetId="1" r:id="rId1"/>
    <sheet name="Short-term meals" sheetId="3" r:id="rId2"/>
    <sheet name="Nutritions" sheetId="2" r:id="rId3"/>
  </sheets>
  <definedNames>
    <definedName name="_xlnm._FilterDatabase" localSheetId="2" hidden="1">Nutritions!$B$16:$C$21</definedName>
    <definedName name="_xlnm._FilterDatabase" localSheetId="1" hidden="1">'Short-term meals'!$B$16:$C$20</definedName>
    <definedName name="_xlnm._FilterDatabase" localSheetId="0" hidden="1">Subscriptions!$B$16:$C$21</definedName>
    <definedName name="_xlnm.Print_Titles" localSheetId="2">Nutritions!$5:$5</definedName>
    <definedName name="_xlnm.Print_Titles" localSheetId="1">'Short-term meals'!$5:$5</definedName>
    <definedName name="_xlnm.Print_Titles" localSheetId="0">Subscriptions!$5:$5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1" l="1"/>
  <c r="L10" i="1"/>
  <c r="M10" i="1"/>
  <c r="O10" i="1"/>
  <c r="K11" i="1"/>
  <c r="L11" i="1"/>
  <c r="M11" i="1"/>
  <c r="O11" i="1"/>
  <c r="K12" i="1"/>
  <c r="L12" i="1"/>
  <c r="M12" i="1"/>
  <c r="O12" i="1"/>
  <c r="K13" i="1"/>
  <c r="L13" i="1"/>
  <c r="M13" i="1"/>
  <c r="O13" i="1"/>
  <c r="K14" i="1"/>
  <c r="L14" i="1"/>
  <c r="M14" i="1"/>
  <c r="O14" i="1"/>
  <c r="K15" i="1"/>
  <c r="L15" i="1"/>
  <c r="M15" i="1"/>
  <c r="O15" i="1"/>
  <c r="K16" i="1"/>
  <c r="L16" i="1"/>
  <c r="M16" i="1"/>
  <c r="O16" i="1"/>
  <c r="K17" i="1"/>
  <c r="L17" i="1"/>
  <c r="M17" i="1"/>
  <c r="O17" i="1"/>
  <c r="K18" i="1"/>
  <c r="L18" i="1"/>
  <c r="M18" i="1"/>
  <c r="O18" i="1"/>
  <c r="K19" i="1"/>
  <c r="L19" i="1"/>
  <c r="M19" i="1"/>
  <c r="O19" i="1"/>
  <c r="K20" i="1"/>
  <c r="L20" i="1"/>
  <c r="M20" i="1"/>
  <c r="O20" i="1"/>
  <c r="K21" i="1"/>
  <c r="L21" i="1"/>
  <c r="M21" i="1"/>
  <c r="O21" i="1"/>
  <c r="K22" i="1"/>
  <c r="L22" i="1"/>
  <c r="M22" i="1"/>
  <c r="O22" i="1"/>
  <c r="K23" i="1"/>
  <c r="L23" i="1"/>
  <c r="M23" i="1"/>
  <c r="O23" i="1"/>
  <c r="K24" i="1"/>
  <c r="L24" i="1"/>
  <c r="M24" i="1"/>
  <c r="O24" i="1"/>
  <c r="K25" i="1"/>
  <c r="L25" i="1"/>
  <c r="M25" i="1"/>
  <c r="O25" i="1"/>
  <c r="K26" i="1"/>
  <c r="L26" i="1"/>
  <c r="M26" i="1"/>
  <c r="O26" i="1"/>
  <c r="K27" i="1"/>
  <c r="L27" i="1"/>
  <c r="M27" i="1"/>
  <c r="O27" i="1"/>
  <c r="K28" i="1"/>
  <c r="L28" i="1"/>
  <c r="M28" i="1"/>
  <c r="O28" i="1"/>
  <c r="K29" i="1"/>
  <c r="L29" i="1"/>
  <c r="M29" i="1"/>
  <c r="O29" i="1"/>
  <c r="K30" i="1"/>
  <c r="L30" i="1"/>
  <c r="M30" i="1"/>
  <c r="O30" i="1"/>
  <c r="K31" i="1"/>
  <c r="L31" i="1"/>
  <c r="M31" i="1"/>
  <c r="O31" i="1"/>
  <c r="K32" i="1"/>
  <c r="L32" i="1"/>
  <c r="M32" i="1"/>
  <c r="O32" i="1"/>
  <c r="K33" i="1"/>
  <c r="L33" i="1"/>
  <c r="M33" i="1"/>
  <c r="O33" i="1"/>
  <c r="D19" i="2"/>
  <c r="D23" i="2"/>
  <c r="D15" i="2"/>
  <c r="D24" i="2"/>
  <c r="K19" i="2"/>
  <c r="D10" i="2"/>
  <c r="D11" i="2"/>
  <c r="D12" i="2"/>
  <c r="D13" i="2"/>
  <c r="D14" i="2"/>
  <c r="D16" i="2"/>
  <c r="D17" i="2"/>
  <c r="D18" i="2"/>
  <c r="D20" i="2"/>
  <c r="D21" i="2"/>
  <c r="D22" i="2"/>
  <c r="L19" i="2"/>
  <c r="M19" i="2"/>
  <c r="N19" i="2"/>
  <c r="K20" i="2"/>
  <c r="L20" i="2"/>
  <c r="M20" i="2"/>
  <c r="N20" i="2"/>
  <c r="K21" i="2"/>
  <c r="L21" i="2"/>
  <c r="M21" i="2"/>
  <c r="N21" i="2"/>
  <c r="K22" i="2"/>
  <c r="L22" i="2"/>
  <c r="M22" i="2"/>
  <c r="N22" i="2"/>
  <c r="K23" i="2"/>
  <c r="L23" i="2"/>
  <c r="M23" i="2"/>
  <c r="N23" i="2"/>
  <c r="K24" i="2"/>
  <c r="L24" i="2"/>
  <c r="M24" i="2"/>
  <c r="N24" i="2"/>
  <c r="K25" i="2"/>
  <c r="L25" i="2"/>
  <c r="M25" i="2"/>
  <c r="N25" i="2"/>
  <c r="K26" i="2"/>
  <c r="L26" i="2"/>
  <c r="M26" i="2"/>
  <c r="N26" i="2"/>
  <c r="K27" i="2"/>
  <c r="L27" i="2"/>
  <c r="M27" i="2"/>
  <c r="N27" i="2"/>
  <c r="K28" i="2"/>
  <c r="L28" i="2"/>
  <c r="M28" i="2"/>
  <c r="N28" i="2"/>
  <c r="K29" i="2"/>
  <c r="L29" i="2"/>
  <c r="M29" i="2"/>
  <c r="N29" i="2"/>
  <c r="K30" i="2"/>
  <c r="L30" i="2"/>
  <c r="M30" i="2"/>
  <c r="N30" i="2"/>
  <c r="K31" i="2"/>
  <c r="L31" i="2"/>
  <c r="M31" i="2"/>
  <c r="N31" i="2"/>
  <c r="K32" i="2"/>
  <c r="L32" i="2"/>
  <c r="M32" i="2"/>
  <c r="N32" i="2"/>
  <c r="K33" i="2"/>
  <c r="L33" i="2"/>
  <c r="M33" i="2"/>
  <c r="N33" i="2"/>
  <c r="K34" i="2"/>
  <c r="L34" i="2"/>
  <c r="M34" i="2"/>
  <c r="N34" i="2"/>
  <c r="K35" i="2"/>
  <c r="L35" i="2"/>
  <c r="M35" i="2"/>
  <c r="N35" i="2"/>
  <c r="K36" i="2"/>
  <c r="L36" i="2"/>
  <c r="M36" i="2"/>
  <c r="N36" i="2"/>
  <c r="K37" i="2"/>
  <c r="L37" i="2"/>
  <c r="M37" i="2"/>
  <c r="N37" i="2"/>
  <c r="K38" i="2"/>
  <c r="L38" i="2"/>
  <c r="M38" i="2"/>
  <c r="N38" i="2"/>
  <c r="K39" i="2"/>
  <c r="L39" i="2"/>
  <c r="M39" i="2"/>
  <c r="N39" i="2"/>
  <c r="K40" i="2"/>
  <c r="L40" i="2"/>
  <c r="M40" i="2"/>
  <c r="N40" i="2"/>
  <c r="K41" i="2"/>
  <c r="L41" i="2"/>
  <c r="M41" i="2"/>
  <c r="N41" i="2"/>
  <c r="K42" i="2"/>
  <c r="L42" i="2"/>
  <c r="M42" i="2"/>
  <c r="N42" i="2"/>
  <c r="K10" i="3"/>
  <c r="L10" i="3"/>
  <c r="M10" i="3"/>
  <c r="N10" i="3"/>
  <c r="K11" i="3"/>
  <c r="L11" i="3"/>
  <c r="M11" i="3"/>
  <c r="N11" i="3"/>
  <c r="K12" i="3"/>
  <c r="L12" i="3"/>
  <c r="M12" i="3"/>
  <c r="N12" i="3"/>
  <c r="K13" i="3"/>
  <c r="L13" i="3"/>
  <c r="M13" i="3"/>
  <c r="N13" i="3"/>
  <c r="K14" i="3"/>
  <c r="L14" i="3"/>
  <c r="M14" i="3"/>
  <c r="N14" i="3"/>
  <c r="K15" i="3"/>
  <c r="L15" i="3"/>
  <c r="M15" i="3"/>
  <c r="N15" i="3"/>
  <c r="K16" i="3"/>
  <c r="L16" i="3"/>
  <c r="M16" i="3"/>
  <c r="N16" i="3"/>
  <c r="K17" i="3"/>
  <c r="L17" i="3"/>
  <c r="M17" i="3"/>
  <c r="N17" i="3"/>
  <c r="K18" i="3"/>
  <c r="L18" i="3"/>
  <c r="M18" i="3"/>
  <c r="N18" i="3"/>
  <c r="K19" i="3"/>
  <c r="L19" i="3"/>
  <c r="M19" i="3"/>
  <c r="N19" i="3"/>
  <c r="K20" i="3"/>
  <c r="L20" i="3"/>
  <c r="M20" i="3"/>
  <c r="N20" i="3"/>
  <c r="K21" i="3"/>
  <c r="L21" i="3"/>
  <c r="M21" i="3"/>
  <c r="N21" i="3"/>
  <c r="K22" i="3"/>
  <c r="L22" i="3"/>
  <c r="M22" i="3"/>
  <c r="N22" i="3"/>
  <c r="K23" i="3"/>
  <c r="L23" i="3"/>
  <c r="M23" i="3"/>
  <c r="N23" i="3"/>
  <c r="K24" i="3"/>
  <c r="L24" i="3"/>
  <c r="M24" i="3"/>
  <c r="N24" i="3"/>
  <c r="K25" i="3"/>
  <c r="L25" i="3"/>
  <c r="M25" i="3"/>
  <c r="N25" i="3"/>
  <c r="K26" i="3"/>
  <c r="L26" i="3"/>
  <c r="M26" i="3"/>
  <c r="N26" i="3"/>
  <c r="K27" i="3"/>
  <c r="L27" i="3"/>
  <c r="M27" i="3"/>
  <c r="N27" i="3"/>
  <c r="K28" i="3"/>
  <c r="L28" i="3"/>
  <c r="M28" i="3"/>
  <c r="N28" i="3"/>
  <c r="K29" i="3"/>
  <c r="L29" i="3"/>
  <c r="M29" i="3"/>
  <c r="N29" i="3"/>
  <c r="K30" i="3"/>
  <c r="L30" i="3"/>
  <c r="M30" i="3"/>
  <c r="N30" i="3"/>
  <c r="K31" i="3"/>
  <c r="L31" i="3"/>
  <c r="M31" i="3"/>
  <c r="N31" i="3"/>
  <c r="K32" i="3"/>
  <c r="L32" i="3"/>
  <c r="M32" i="3"/>
  <c r="N32" i="3"/>
  <c r="K33" i="3"/>
  <c r="L33" i="3"/>
  <c r="M33" i="3"/>
  <c r="N33" i="3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B26" i="1"/>
  <c r="B27" i="1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O33" i="3"/>
  <c r="O32" i="3"/>
  <c r="O31" i="3"/>
  <c r="O30" i="3"/>
  <c r="O29" i="3"/>
  <c r="O28" i="3"/>
  <c r="O27" i="3"/>
  <c r="O26" i="3"/>
  <c r="O25" i="3"/>
  <c r="O24" i="3"/>
  <c r="O23" i="3"/>
  <c r="O22" i="3"/>
  <c r="O21" i="3"/>
  <c r="O20" i="3"/>
  <c r="C18" i="3"/>
  <c r="C20" i="3"/>
  <c r="O19" i="3"/>
  <c r="C19" i="3"/>
  <c r="O18" i="3"/>
  <c r="O17" i="3"/>
  <c r="C15" i="3"/>
  <c r="C17" i="3"/>
  <c r="O16" i="3"/>
  <c r="C16" i="3"/>
  <c r="O15" i="3"/>
  <c r="O14" i="3"/>
  <c r="O13" i="3"/>
  <c r="O12" i="3"/>
  <c r="O11" i="3"/>
  <c r="O10" i="3"/>
  <c r="J19" i="2"/>
  <c r="J30" i="2"/>
  <c r="J42" i="2"/>
  <c r="J41" i="2"/>
  <c r="J40" i="2"/>
  <c r="J39" i="2"/>
  <c r="J38" i="2"/>
  <c r="J37" i="2"/>
  <c r="J36" i="2"/>
  <c r="J35" i="2"/>
  <c r="J34" i="2"/>
  <c r="J33" i="2"/>
  <c r="J32" i="2"/>
  <c r="J31" i="2"/>
  <c r="J29" i="2"/>
  <c r="J20" i="2"/>
  <c r="J21" i="2"/>
  <c r="J22" i="2"/>
  <c r="J23" i="2"/>
  <c r="J24" i="2"/>
  <c r="J25" i="2"/>
  <c r="J26" i="2"/>
  <c r="J27" i="2"/>
  <c r="J28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J13" i="2"/>
  <c r="J15" i="2"/>
  <c r="O28" i="2"/>
  <c r="J14" i="2"/>
  <c r="O27" i="2"/>
  <c r="O26" i="2"/>
  <c r="J10" i="2"/>
  <c r="J12" i="2"/>
  <c r="O25" i="2"/>
  <c r="J11" i="2"/>
  <c r="O24" i="2"/>
  <c r="O23" i="2"/>
  <c r="O22" i="2"/>
  <c r="O21" i="2"/>
  <c r="O20" i="2"/>
  <c r="O19" i="2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C15" i="1"/>
  <c r="C17" i="1"/>
  <c r="C18" i="1"/>
  <c r="C16" i="1"/>
  <c r="C20" i="1"/>
  <c r="C19" i="1"/>
</calcChain>
</file>

<file path=xl/sharedStrings.xml><?xml version="1.0" encoding="utf-8"?>
<sst xmlns="http://schemas.openxmlformats.org/spreadsheetml/2006/main" count="96" uniqueCount="27">
  <si>
    <t>Monte Carlo</t>
  </si>
  <si>
    <t>Simulation</t>
  </si>
  <si>
    <t>Fixed cost</t>
  </si>
  <si>
    <t>Variable cost</t>
  </si>
  <si>
    <t>Upper bound</t>
  </si>
  <si>
    <t>Lower bound</t>
  </si>
  <si>
    <t>Trials</t>
  </si>
  <si>
    <t>Demand</t>
  </si>
  <si>
    <t>Mean</t>
  </si>
  <si>
    <t>STD</t>
  </si>
  <si>
    <t>Royalties</t>
  </si>
  <si>
    <t>Simulations</t>
  </si>
  <si>
    <t>Sum Royaltes</t>
  </si>
  <si>
    <t>Upper band</t>
  </si>
  <si>
    <t>Lower band</t>
  </si>
  <si>
    <t>Package price</t>
  </si>
  <si>
    <t>Probability</t>
  </si>
  <si>
    <t>Res</t>
  </si>
  <si>
    <t>Lab</t>
  </si>
  <si>
    <t>Royalties / year</t>
  </si>
  <si>
    <t>Profit pre website</t>
  </si>
  <si>
    <t>Sum profit post website</t>
  </si>
  <si>
    <t>Profit post website</t>
  </si>
  <si>
    <t>Avg Royaltes / Month</t>
  </si>
  <si>
    <t>Profit post website / year</t>
  </si>
  <si>
    <t>Avg profit post website / Month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</si>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</sst>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5" formatCode="&quot;$&quot;#,##0_);\(&quot;$&quot;#,##0\)"/>
    <numFmt numFmtId="7" formatCode="&quot;$&quot;#,##0.00_);\(&quot;$&quot;#,##0.00\)"/>
    <numFmt numFmtId="164" formatCode="mmmm\ d\,\ yyyy"/>
    <numFmt numFmtId="165" formatCode="0.0%"/>
  </numFmts>
  <fonts count="12" x14ac:knownFonts="1">
    <font>
      <sz val="11"/>
      <color theme="4"/>
      <name val="Tahoma"/>
      <family val="2"/>
      <scheme val="minor"/>
    </font>
    <font>
      <sz val="24"/>
      <color theme="4"/>
      <name val="Tahoma"/>
      <family val="2"/>
      <scheme val="major"/>
    </font>
    <font>
      <sz val="11"/>
      <color theme="4"/>
      <name val="Tahoma"/>
      <family val="2"/>
      <scheme val="minor"/>
    </font>
    <font>
      <b/>
      <sz val="24"/>
      <color theme="5"/>
      <name val="Tahoma"/>
      <family val="2"/>
      <scheme val="major"/>
    </font>
    <font>
      <sz val="12"/>
      <color theme="4"/>
      <name val="Tahoma"/>
      <family val="2"/>
      <scheme val="minor"/>
    </font>
    <font>
      <b/>
      <sz val="11"/>
      <color theme="5"/>
      <name val="Tahoma"/>
      <family val="2"/>
      <scheme val="major"/>
    </font>
    <font>
      <sz val="12"/>
      <color theme="0"/>
      <name val="Tahoma"/>
      <family val="2"/>
      <scheme val="minor"/>
    </font>
    <font>
      <sz val="8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1"/>
      <color theme="9" tint="0.39997558519241921"/>
      <name val="Tahoma"/>
      <family val="2"/>
      <scheme val="major"/>
    </font>
    <font>
      <sz val="11"/>
      <color theme="9" tint="0.39997558519241921"/>
      <name val="Tahoma"/>
      <family val="2"/>
      <scheme val="minor"/>
    </font>
    <font>
      <sz val="12"/>
      <color theme="9" tint="0.39997558519241921"/>
      <name val="Tahoma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2" tint="-0.499984740745262"/>
      </top>
      <bottom/>
      <diagonal/>
    </border>
    <border>
      <left/>
      <right style="double">
        <color rgb="FF3F3F3F"/>
      </right>
      <top style="thin">
        <color theme="2" tint="-0.499984740745262"/>
      </top>
      <bottom/>
      <diagonal/>
    </border>
  </borders>
  <cellStyleXfs count="11">
    <xf numFmtId="0" fontId="0" fillId="0" borderId="0">
      <alignment vertical="center" wrapText="1"/>
    </xf>
    <xf numFmtId="0" fontId="1" fillId="0" borderId="0" applyNumberFormat="0" applyFill="0" applyBorder="0" applyAlignment="0" applyProtection="0"/>
    <xf numFmtId="0" fontId="3" fillId="0" borderId="0" applyNumberFormat="0" applyFill="0" applyBorder="0" applyProtection="0">
      <alignment horizontal="left" vertical="top"/>
    </xf>
    <xf numFmtId="0" fontId="4" fillId="0" borderId="0" applyNumberFormat="0" applyFill="0" applyBorder="0" applyProtection="0">
      <alignment horizontal="left"/>
    </xf>
    <xf numFmtId="0" fontId="5" fillId="0" borderId="0" applyFill="0" applyBorder="0" applyProtection="0">
      <alignment horizontal="left" vertical="top" wrapText="1"/>
    </xf>
    <xf numFmtId="0" fontId="4" fillId="0" borderId="0" applyFill="0" applyBorder="0" applyProtection="0">
      <alignment vertical="center"/>
    </xf>
    <xf numFmtId="164" fontId="5" fillId="0" borderId="0" applyFill="0" applyBorder="0">
      <alignment horizontal="left" vertical="top"/>
    </xf>
    <xf numFmtId="7" fontId="2" fillId="0" borderId="0" applyFont="0" applyFill="0" applyBorder="0" applyProtection="0">
      <alignment horizontal="left" vertical="center"/>
    </xf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9" fontId="2" fillId="0" borderId="0" applyFont="0" applyFill="0" applyBorder="0" applyAlignment="0" applyProtection="0"/>
  </cellStyleXfs>
  <cellXfs count="42">
    <xf numFmtId="0" fontId="0" fillId="0" borderId="0" xfId="0">
      <alignment vertical="center" wrapText="1"/>
    </xf>
    <xf numFmtId="0" fontId="5" fillId="0" borderId="0" xfId="4">
      <alignment horizontal="left" vertical="top" wrapText="1"/>
    </xf>
    <xf numFmtId="0" fontId="3" fillId="0" borderId="0" xfId="2">
      <alignment horizontal="left" vertical="top"/>
    </xf>
    <xf numFmtId="0" fontId="1" fillId="0" borderId="0" xfId="1" applyAlignment="1">
      <alignment vertical="center" wrapText="1"/>
    </xf>
    <xf numFmtId="7" fontId="5" fillId="0" borderId="0" xfId="7" applyFont="1">
      <alignment horizontal="left" vertical="center"/>
    </xf>
    <xf numFmtId="7" fontId="4" fillId="0" borderId="0" xfId="7" applyFont="1">
      <alignment horizontal="left" vertical="center"/>
    </xf>
    <xf numFmtId="7" fontId="0" fillId="0" borderId="0" xfId="7" applyFont="1">
      <alignment horizontal="left" vertical="center"/>
    </xf>
    <xf numFmtId="7" fontId="0" fillId="0" borderId="0" xfId="0" applyNumberFormat="1">
      <alignment vertical="center" wrapText="1"/>
    </xf>
    <xf numFmtId="1" fontId="0" fillId="0" borderId="0" xfId="0" applyNumberFormat="1">
      <alignment vertical="center" wrapText="1"/>
    </xf>
    <xf numFmtId="0" fontId="6" fillId="3" borderId="1" xfId="9" applyBorder="1" applyAlignment="1">
      <alignment vertical="center" wrapText="1"/>
    </xf>
    <xf numFmtId="0" fontId="6" fillId="3" borderId="0" xfId="9" applyAlignment="1">
      <alignment vertical="center" wrapText="1"/>
    </xf>
    <xf numFmtId="0" fontId="6" fillId="4" borderId="0" xfId="9" applyFill="1" applyAlignment="1">
      <alignment vertical="center" wrapText="1"/>
    </xf>
    <xf numFmtId="0" fontId="0" fillId="4" borderId="0" xfId="0" applyFill="1">
      <alignment vertical="center" wrapText="1"/>
    </xf>
    <xf numFmtId="5" fontId="6" fillId="3" borderId="1" xfId="9" applyNumberFormat="1" applyBorder="1" applyAlignment="1">
      <alignment horizontal="center" vertical="center"/>
    </xf>
    <xf numFmtId="9" fontId="0" fillId="0" borderId="0" xfId="10" applyFont="1" applyAlignment="1">
      <alignment vertical="center" wrapText="1"/>
    </xf>
    <xf numFmtId="0" fontId="0" fillId="0" borderId="0" xfId="10" applyNumberFormat="1" applyFont="1" applyAlignment="1">
      <alignment vertical="center" wrapText="1"/>
    </xf>
    <xf numFmtId="7" fontId="8" fillId="0" borderId="0" xfId="0" applyNumberFormat="1" applyFont="1">
      <alignment vertical="center" wrapText="1"/>
    </xf>
    <xf numFmtId="5" fontId="6" fillId="3" borderId="1" xfId="7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5" borderId="3" xfId="9" applyFill="1" applyBorder="1" applyAlignment="1">
      <alignment vertical="center" wrapText="1"/>
    </xf>
    <xf numFmtId="5" fontId="6" fillId="5" borderId="2" xfId="9" applyNumberFormat="1" applyFill="1" applyBorder="1" applyAlignment="1">
      <alignment horizontal="center" vertical="center" wrapText="1"/>
    </xf>
    <xf numFmtId="0" fontId="6" fillId="5" borderId="0" xfId="9" applyFill="1" applyAlignment="1">
      <alignment vertical="center" wrapText="1"/>
    </xf>
    <xf numFmtId="165" fontId="6" fillId="5" borderId="0" xfId="9" applyNumberFormat="1" applyFill="1" applyAlignment="1">
      <alignment horizontal="center" vertical="center" wrapText="1"/>
    </xf>
    <xf numFmtId="5" fontId="6" fillId="5" borderId="0" xfId="8" applyNumberFormat="1" applyFill="1" applyAlignment="1">
      <alignment horizontal="center" vertical="center" wrapText="1"/>
    </xf>
    <xf numFmtId="5" fontId="6" fillId="6" borderId="0" xfId="8" applyNumberFormat="1" applyFill="1" applyAlignment="1">
      <alignment horizontal="center" vertical="center" wrapText="1"/>
    </xf>
    <xf numFmtId="5" fontId="6" fillId="6" borderId="0" xfId="8" applyNumberFormat="1" applyFill="1" applyAlignment="1">
      <alignment horizontal="center" vertical="center"/>
    </xf>
    <xf numFmtId="1" fontId="6" fillId="6" borderId="0" xfId="8" applyNumberFormat="1" applyFill="1" applyAlignment="1">
      <alignment horizontal="center" vertical="center" wrapText="1"/>
    </xf>
    <xf numFmtId="5" fontId="6" fillId="3" borderId="1" xfId="7" applyNumberFormat="1" applyFont="1" applyFill="1" applyBorder="1">
      <alignment horizontal="left" vertical="center"/>
    </xf>
    <xf numFmtId="0" fontId="6" fillId="5" borderId="1" xfId="9" applyFill="1" applyBorder="1" applyAlignment="1">
      <alignment vertical="center" wrapText="1"/>
    </xf>
    <xf numFmtId="5" fontId="6" fillId="5" borderId="1" xfId="7" applyNumberFormat="1" applyFont="1" applyFill="1" applyBorder="1">
      <alignment horizontal="left" vertical="center"/>
    </xf>
    <xf numFmtId="5" fontId="6" fillId="2" borderId="0" xfId="7" applyNumberFormat="1" applyFont="1" applyFill="1" applyAlignment="1">
      <alignment horizontal="center" vertical="center"/>
    </xf>
    <xf numFmtId="0" fontId="6" fillId="5" borderId="0" xfId="8" applyFill="1" applyAlignment="1">
      <alignment horizontal="center" vertical="center" wrapText="1"/>
    </xf>
    <xf numFmtId="5" fontId="9" fillId="0" borderId="0" xfId="7" applyNumberFormat="1" applyFont="1">
      <alignment horizontal="left" vertical="center"/>
    </xf>
    <xf numFmtId="5" fontId="10" fillId="0" borderId="0" xfId="7" applyNumberFormat="1" applyFont="1">
      <alignment horizontal="left" vertical="center"/>
    </xf>
    <xf numFmtId="0" fontId="11" fillId="3" borderId="0" xfId="9" applyFont="1" applyAlignment="1">
      <alignment horizontal="center" vertical="center" wrapText="1"/>
    </xf>
    <xf numFmtId="5" fontId="11" fillId="5" borderId="0" xfId="9" applyNumberFormat="1" applyFont="1" applyFill="1" applyAlignment="1">
      <alignment horizontal="center" vertical="center"/>
    </xf>
    <xf numFmtId="9" fontId="11" fillId="3" borderId="0" xfId="9" applyNumberFormat="1" applyFont="1" applyAlignment="1">
      <alignment horizontal="center" vertical="center" wrapText="1"/>
    </xf>
    <xf numFmtId="0" fontId="11" fillId="5" borderId="0" xfId="9" applyFont="1" applyFill="1" applyAlignment="1">
      <alignment horizontal="center" vertical="center" wrapText="1"/>
    </xf>
    <xf numFmtId="9" fontId="0" fillId="0" borderId="0" xfId="10" applyFont="1" applyAlignment="1">
      <alignment horizontal="left" vertical="center"/>
    </xf>
    <xf numFmtId="5" fontId="8" fillId="5" borderId="0" xfId="8" applyNumberFormat="1" applyFont="1" applyFill="1" applyAlignment="1">
      <alignment horizontal="center" vertical="center" wrapText="1"/>
    </xf>
    <xf numFmtId="9" fontId="11" fillId="3" borderId="0" xfId="10" applyFont="1" applyFill="1" applyAlignment="1">
      <alignment horizontal="center" vertical="center" wrapText="1"/>
    </xf>
    <xf numFmtId="5" fontId="0" fillId="0" borderId="0" xfId="7" applyNumberFormat="1" applyFont="1">
      <alignment horizontal="left" vertical="center"/>
    </xf>
  </cellXfs>
  <cellStyles count="11">
    <cellStyle name="Accent1" xfId="8" builtinId="29"/>
    <cellStyle name="Accent2" xfId="9" builtinId="33"/>
    <cellStyle name="Currency" xfId="7" builtinId="4" customBuiltin="1"/>
    <cellStyle name="Date" xfId="6" xr:uid="{00000000-0005-0000-0000-000001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Percent" xfId="10" builtinId="5"/>
    <cellStyle name="Title" xfId="1" builtinId="15" customBuiltin="1"/>
  </cellStyles>
  <dxfs count="74">
    <dxf>
      <numFmt numFmtId="9" formatCode="&quot;$&quot;#,##0_);\(&quot;$&quot;#,##0\)"/>
      <alignment horizontal="center" vertical="center" textRotation="0" wrapText="0" indent="0" justifyLastLine="0" shrinkToFit="0" readingOrder="0"/>
    </dxf>
    <dxf>
      <numFmt numFmtId="9" formatCode="&quot;$&quot;#,##0_);\(&quot;$&quot;#,##0\)"/>
      <fill>
        <patternFill patternType="solid">
          <fgColor indexed="64"/>
          <bgColor theme="5"/>
        </patternFill>
      </fill>
      <alignment horizontal="center" vertical="center" textRotation="0" wrapText="1" indent="0" justifyLastLine="0" shrinkToFit="0" readingOrder="0"/>
    </dxf>
    <dxf>
      <numFmt numFmtId="9" formatCode="&quot;$&quot;#,##0_);\(&quot;$&quot;#,##0\)"/>
      <fill>
        <patternFill patternType="solid">
          <fgColor indexed="64"/>
          <bgColor theme="4"/>
        </patternFill>
      </fill>
      <alignment horizontal="center" vertical="center" textRotation="0" indent="0" justifyLastLine="0" shrinkToFit="0" readingOrder="0"/>
    </dxf>
    <dxf>
      <numFmt numFmtId="1" formatCode="0"/>
      <fill>
        <patternFill patternType="solid">
          <fgColor indexed="64"/>
          <bgColor theme="5"/>
        </patternFill>
      </fill>
      <alignment horizontal="center" vertical="center" textRotation="0" indent="0" justifyLastLine="0" shrinkToFit="0" readingOrder="0"/>
    </dxf>
    <dxf>
      <numFmt numFmtId="9" formatCode="&quot;$&quot;#,##0_);\(&quot;$&quot;#,##0\)"/>
      <fill>
        <patternFill patternType="solid">
          <fgColor indexed="64"/>
          <bgColor theme="5"/>
        </patternFill>
      </fill>
      <alignment horizontal="center" vertical="center" textRotation="0" indent="0" justifyLastLine="0" shrinkToFit="0" readingOrder="0"/>
    </dxf>
    <dxf>
      <numFmt numFmtId="9" formatCode="&quot;$&quot;#,##0_);\(&quot;$&quot;#,##0\)"/>
      <fill>
        <patternFill patternType="solid">
          <fgColor indexed="64"/>
          <bgColor theme="5"/>
        </patternFill>
      </fill>
      <alignment horizontal="center" vertical="center" textRotation="0" indent="0" justifyLastLine="0" shrinkToFit="0" readingOrder="0"/>
    </dxf>
    <dxf>
      <fill>
        <patternFill patternType="solid">
          <fgColor indexed="64"/>
          <bgColor theme="4"/>
        </patternFill>
      </fill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color rgb="FF9C0006"/>
      </font>
    </dxf>
    <dxf>
      <font>
        <color rgb="FF9C0006"/>
      </font>
    </dxf>
    <dxf>
      <font>
        <color rgb="FF9C0006"/>
      </font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9" tint="0.39997558519241921"/>
        <name val="Tahoma"/>
        <family val="2"/>
        <scheme val="minor"/>
      </font>
      <numFmt numFmtId="13" formatCode="0%"/>
      <fill>
        <patternFill patternType="solid">
          <fgColor indexed="64"/>
          <bgColor theme="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9" tint="0.39997558519241921"/>
        <name val="Tahoma"/>
        <family val="2"/>
        <scheme val="minor"/>
      </font>
      <numFmt numFmtId="9" formatCode="&quot;$&quot;#,##0_);\(&quot;$&quot;#,##0\)"/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9" tint="0.39997558519241921"/>
        <name val="Tahoma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9" tint="0.39997558519241921"/>
        <name val="Tahoma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9" tint="0.39997558519241921"/>
        <name val="Tahoma"/>
        <family val="2"/>
        <scheme val="minor"/>
      </font>
      <alignment horizontal="center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9" formatCode="&quot;$&quot;#,##0_);\(&quot;$&quot;#,##0\)"/>
      <alignment horizontal="center" vertical="center" textRotation="0" indent="0" justifyLastLine="0" shrinkToFit="0" readingOrder="0"/>
    </dxf>
    <dxf>
      <border outline="0">
        <right style="double">
          <color rgb="FF3F3F3F"/>
        </right>
      </border>
    </dxf>
    <dxf>
      <numFmt numFmtId="9" formatCode="&quot;$&quot;#,##0_);\(&quot;$&quot;#,##0\)"/>
      <alignment horizontal="center" vertical="center" textRotation="0" wrapText="0" indent="0" justifyLastLine="0" shrinkToFit="0" readingOrder="0"/>
    </dxf>
    <dxf>
      <numFmt numFmtId="9" formatCode="&quot;$&quot;#,##0_);\(&quot;$&quot;#,##0\)"/>
      <fill>
        <patternFill patternType="solid">
          <fgColor indexed="64"/>
          <bgColor theme="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Tahoma"/>
        <family val="2"/>
        <scheme val="minor"/>
      </font>
      <numFmt numFmtId="9" formatCode="&quot;$&quot;#,##0_);\(&quot;$&quot;#,##0\)"/>
      <fill>
        <patternFill patternType="solid">
          <fgColor indexed="64"/>
          <bgColor theme="4"/>
        </patternFill>
      </fill>
      <alignment horizontal="center" vertical="center" textRotation="0" indent="0" justifyLastLine="0" shrinkToFit="0" readingOrder="0"/>
    </dxf>
    <dxf>
      <numFmt numFmtId="1" formatCode="0"/>
      <fill>
        <patternFill patternType="solid">
          <fgColor indexed="64"/>
          <bgColor theme="5"/>
        </patternFill>
      </fill>
      <alignment horizontal="center" vertical="center" textRotation="0" indent="0" justifyLastLine="0" shrinkToFit="0" readingOrder="0"/>
    </dxf>
    <dxf>
      <numFmt numFmtId="9" formatCode="&quot;$&quot;#,##0_);\(&quot;$&quot;#,##0\)"/>
      <fill>
        <patternFill patternType="solid">
          <fgColor indexed="64"/>
          <bgColor theme="5"/>
        </patternFill>
      </fill>
      <alignment horizontal="center" vertical="center" textRotation="0" indent="0" justifyLastLine="0" shrinkToFit="0" readingOrder="0"/>
    </dxf>
    <dxf>
      <numFmt numFmtId="9" formatCode="&quot;$&quot;#,##0_);\(&quot;$&quot;#,##0\)"/>
      <fill>
        <patternFill patternType="solid">
          <fgColor indexed="64"/>
          <bgColor theme="5"/>
        </patternFill>
      </fill>
      <alignment horizontal="center" vertical="center" textRotation="0" indent="0" justifyLastLine="0" shrinkToFit="0" readingOrder="0"/>
    </dxf>
    <dxf>
      <fill>
        <patternFill patternType="solid">
          <fgColor indexed="64"/>
          <bgColor theme="4"/>
        </patternFill>
      </fill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9" tint="0.39997558519241921"/>
        <name val="Tahoma"/>
        <family val="2"/>
        <scheme val="minor"/>
      </font>
      <numFmt numFmtId="9" formatCode="&quot;$&quot;#,##0_);\(&quot;$&quot;#,##0\)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9" tint="0.39997558519241921"/>
        <name val="Tahoma"/>
        <family val="2"/>
        <scheme val="minor"/>
      </font>
      <numFmt numFmtId="13" formatCode="0%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9" tint="0.39997558519241921"/>
        <name val="Tahoma"/>
        <family val="2"/>
        <scheme val="minor"/>
      </font>
      <numFmt numFmtId="9" formatCode="&quot;$&quot;#,##0_);\(&quot;$&quot;#,##0\)"/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9" tint="0.39997558519241921"/>
        <name val="Tahoma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9" tint="0.39997558519241921"/>
        <name val="Tahoma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B8A9C5"/>
        <name val="Tahoma"/>
        <family val="2"/>
        <scheme val="none"/>
      </font>
      <alignment horizontal="center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9" formatCode="&quot;$&quot;#,##0_);\(&quot;$&quot;#,##0\)"/>
      <alignment horizontal="center" vertical="center" textRotation="0" indent="0" justifyLastLine="0" shrinkToFit="0" readingOrder="0"/>
    </dxf>
    <dxf>
      <border outline="0">
        <right style="double">
          <color rgb="FF3F3F3F"/>
        </right>
      </border>
    </dxf>
    <dxf>
      <numFmt numFmtId="9" formatCode="&quot;$&quot;#,##0_);\(&quot;$&quot;#,##0\)"/>
      <alignment horizontal="center" vertical="center" textRotation="0" wrapText="0" indent="0" justifyLastLine="0" shrinkToFit="0" readingOrder="0"/>
    </dxf>
    <dxf>
      <numFmt numFmtId="9" formatCode="&quot;$&quot;#,##0_);\(&quot;$&quot;#,##0\)"/>
      <fill>
        <patternFill patternType="solid">
          <fgColor indexed="64"/>
          <bgColor theme="5"/>
        </patternFill>
      </fill>
      <alignment horizontal="center" vertical="center" textRotation="0" wrapText="1" indent="0" justifyLastLine="0" shrinkToFit="0" readingOrder="0"/>
    </dxf>
    <dxf>
      <numFmt numFmtId="9" formatCode="&quot;$&quot;#,##0_);\(&quot;$&quot;#,##0\)"/>
      <fill>
        <patternFill patternType="solid">
          <fgColor indexed="64"/>
          <bgColor theme="4"/>
        </patternFill>
      </fill>
      <alignment horizontal="center" vertical="center" textRotation="0" indent="0" justifyLastLine="0" shrinkToFit="0" readingOrder="0"/>
    </dxf>
    <dxf>
      <numFmt numFmtId="1" formatCode="0"/>
      <fill>
        <patternFill patternType="solid">
          <fgColor indexed="64"/>
          <bgColor theme="5"/>
        </patternFill>
      </fill>
      <alignment horizontal="center" vertical="center" textRotation="0" indent="0" justifyLastLine="0" shrinkToFit="0" readingOrder="0"/>
    </dxf>
    <dxf>
      <numFmt numFmtId="9" formatCode="&quot;$&quot;#,##0_);\(&quot;$&quot;#,##0\)"/>
      <fill>
        <patternFill patternType="solid">
          <fgColor indexed="64"/>
          <bgColor theme="5"/>
        </patternFill>
      </fill>
      <alignment horizontal="center" vertical="center" textRotation="0" indent="0" justifyLastLine="0" shrinkToFit="0" readingOrder="0"/>
    </dxf>
    <dxf>
      <numFmt numFmtId="9" formatCode="&quot;$&quot;#,##0_);\(&quot;$&quot;#,##0\)"/>
      <fill>
        <patternFill patternType="solid">
          <fgColor indexed="64"/>
          <bgColor theme="5"/>
        </patternFill>
      </fill>
      <alignment horizontal="center" vertical="center" textRotation="0" indent="0" justifyLastLine="0" shrinkToFit="0" readingOrder="0"/>
    </dxf>
    <dxf>
      <fill>
        <patternFill patternType="solid">
          <fgColor indexed="64"/>
          <bgColor theme="4"/>
        </patternFill>
      </fill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9" tint="0.39997558519241921"/>
        <name val="Tahoma"/>
        <family val="2"/>
        <scheme val="minor"/>
      </font>
      <numFmt numFmtId="9" formatCode="&quot;$&quot;#,##0_);\(&quot;$&quot;#,##0\)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9" tint="0.39997558519241921"/>
        <name val="Tahoma"/>
        <family val="2"/>
        <scheme val="minor"/>
      </font>
      <numFmt numFmtId="13" formatCode="0%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9" tint="0.39997558519241921"/>
        <name val="Tahoma"/>
        <family val="2"/>
        <scheme val="minor"/>
      </font>
      <numFmt numFmtId="9" formatCode="&quot;$&quot;#,##0_);\(&quot;$&quot;#,##0\)"/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9" tint="0.39997558519241921"/>
        <name val="Tahoma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9" tint="0.39997558519241921"/>
        <name val="Tahoma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9" tint="0.39997558519241921"/>
        <name val="Tahoma"/>
        <family val="2"/>
        <scheme val="minor"/>
      </font>
      <alignment horizontal="center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9" formatCode="&quot;$&quot;#,##0_);\(&quot;$&quot;#,##0\)"/>
      <alignment horizontal="center" vertical="center" textRotation="0" indent="0" justifyLastLine="0" shrinkToFit="0" readingOrder="0"/>
    </dxf>
    <dxf>
      <border outline="0">
        <right style="double">
          <color rgb="FF3F3F3F"/>
        </right>
      </border>
    </dxf>
    <dxf>
      <font>
        <strike val="0"/>
        <outline val="0"/>
        <shadow val="0"/>
        <u val="none"/>
        <vertAlign val="baseline"/>
        <color theme="9" tint="0.39997558519241921"/>
        <name val="Tahoma"/>
        <family val="2"/>
        <scheme val="minor"/>
      </font>
      <numFmt numFmtId="9" formatCode="&quot;$&quot;#,##0_);\(&quot;$&quot;#,##0\)"/>
    </dxf>
    <dxf>
      <border>
        <top style="thin">
          <color theme="2" tint="-0.499984740745262"/>
        </top>
      </border>
    </dxf>
    <dxf>
      <border>
        <top style="thin">
          <color theme="2" tint="-0.499984740745262"/>
        </top>
        <bottom/>
      </border>
    </dxf>
    <dxf>
      <font>
        <b/>
        <i val="0"/>
        <color theme="5"/>
      </font>
      <fill>
        <patternFill patternType="none">
          <bgColor auto="1"/>
        </patternFill>
      </fill>
      <border diagonalUp="0" diagonalDown="0">
        <left/>
        <right/>
        <top style="thick">
          <color theme="6"/>
        </top>
        <bottom/>
        <vertical/>
        <horizontal/>
      </border>
    </dxf>
    <dxf>
      <font>
        <b val="0"/>
        <i val="0"/>
        <color theme="4"/>
      </font>
      <fill>
        <patternFill patternType="none">
          <fgColor indexed="64"/>
          <bgColor auto="1"/>
        </patternFill>
      </fill>
      <border>
        <left/>
        <right/>
        <top/>
        <bottom style="thick">
          <color theme="6"/>
        </bottom>
        <vertical/>
        <horizontal/>
      </border>
    </dxf>
    <dxf>
      <font>
        <b val="0"/>
        <i val="0"/>
        <color theme="4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Travel Expense Tracker" pivot="0" count="5" xr9:uid="{00000000-0011-0000-FFFF-FFFF00000000}">
      <tableStyleElement type="wholeTable" dxfId="73"/>
      <tableStyleElement type="headerRow" dxfId="72"/>
      <tableStyleElement type="totalRow" dxfId="71"/>
      <tableStyleElement type="firstRowStripe" dxfId="70"/>
      <tableStyleElement type="secondRowStripe" dxfId="6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A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Subscriptions!$M$9</c:f>
              <c:strCache>
                <c:ptCount val="1"/>
                <c:pt idx="0">
                  <c:v>Profit post website</c:v>
                </c:pt>
              </c:strCache>
            </c:strRef>
          </c:tx>
          <c:spPr>
            <a:ln w="28575" cap="rnd">
              <a:solidFill>
                <a:schemeClr val="lt1">
                  <a:alpha val="50000"/>
                </a:schemeClr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circle"/>
            <c:size val="6"/>
            <c:spPr>
              <a:solidFill>
                <a:schemeClr val="accent1"/>
              </a:solidFill>
              <a:ln w="22225">
                <a:solidFill>
                  <a:schemeClr val="lt1"/>
                </a:solidFill>
                <a:round/>
              </a:ln>
              <a:effectLst/>
            </c:spPr>
          </c:marker>
          <c:yVal>
            <c:numRef>
              <c:f>Subscriptions!$M$10:$M$33</c:f>
              <c:numCache>
                <c:formatCode>"$"#,##0_);\("$"#,##0\)</c:formatCode>
                <c:ptCount val="24"/>
                <c:pt idx="0">
                  <c:v>750285.63104206766</c:v>
                </c:pt>
                <c:pt idx="1">
                  <c:v>852969.57172637794</c:v>
                </c:pt>
                <c:pt idx="2">
                  <c:v>1494858.8111458514</c:v>
                </c:pt>
                <c:pt idx="3">
                  <c:v>585240.85466860211</c:v>
                </c:pt>
                <c:pt idx="4">
                  <c:v>1401758.9626588596</c:v>
                </c:pt>
                <c:pt idx="5">
                  <c:v>1171884.3423469167</c:v>
                </c:pt>
                <c:pt idx="6">
                  <c:v>1576229.6220437156</c:v>
                </c:pt>
                <c:pt idx="7">
                  <c:v>1248713.3706272305</c:v>
                </c:pt>
                <c:pt idx="8">
                  <c:v>1001230.5633219051</c:v>
                </c:pt>
                <c:pt idx="9">
                  <c:v>877947.24744216481</c:v>
                </c:pt>
                <c:pt idx="10">
                  <c:v>246801.69620640669</c:v>
                </c:pt>
                <c:pt idx="11">
                  <c:v>1139759.9457119396</c:v>
                </c:pt>
                <c:pt idx="12">
                  <c:v>1120549.9442351314</c:v>
                </c:pt>
                <c:pt idx="13">
                  <c:v>1313140.812688719</c:v>
                </c:pt>
                <c:pt idx="14">
                  <c:v>1595298.7124627007</c:v>
                </c:pt>
                <c:pt idx="15">
                  <c:v>1951940.5228101709</c:v>
                </c:pt>
                <c:pt idx="16">
                  <c:v>1330234.7919401957</c:v>
                </c:pt>
                <c:pt idx="17">
                  <c:v>886955.93990990333</c:v>
                </c:pt>
                <c:pt idx="18">
                  <c:v>1214730.783176532</c:v>
                </c:pt>
                <c:pt idx="19">
                  <c:v>832599.15174432879</c:v>
                </c:pt>
                <c:pt idx="20">
                  <c:v>863597.70041739428</c:v>
                </c:pt>
                <c:pt idx="21">
                  <c:v>888528.74027902819</c:v>
                </c:pt>
                <c:pt idx="22">
                  <c:v>1201294.3318358948</c:v>
                </c:pt>
                <c:pt idx="23">
                  <c:v>1199675.1143438173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00E-FF43-85FD-3875DDA8BC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6501567"/>
        <c:axId val="716503279"/>
      </c:scatterChart>
      <c:valAx>
        <c:axId val="7165015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AE"/>
          </a:p>
        </c:txPr>
        <c:crossAx val="716503279"/>
        <c:crosses val="autoZero"/>
        <c:crossBetween val="midCat"/>
      </c:valAx>
      <c:valAx>
        <c:axId val="7165032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numFmt formatCode="&quot;$&quot;#,##0_);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AE"/>
          </a:p>
        </c:txPr>
        <c:crossAx val="71650156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A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A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Subscriptions!$M$9</c:f>
              <c:strCache>
                <c:ptCount val="1"/>
                <c:pt idx="0">
                  <c:v>Profit post website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Subscriptions!$M$10:$M$33</c:f>
              <c:numCache>
                <c:formatCode>"$"#,##0_);\("$"#,##0\)</c:formatCode>
                <c:ptCount val="24"/>
                <c:pt idx="0">
                  <c:v>750285.63104206766</c:v>
                </c:pt>
                <c:pt idx="1">
                  <c:v>852969.57172637794</c:v>
                </c:pt>
                <c:pt idx="2">
                  <c:v>1494858.8111458514</c:v>
                </c:pt>
                <c:pt idx="3">
                  <c:v>585240.85466860211</c:v>
                </c:pt>
                <c:pt idx="4">
                  <c:v>1401758.9626588596</c:v>
                </c:pt>
                <c:pt idx="5">
                  <c:v>1171884.3423469167</c:v>
                </c:pt>
                <c:pt idx="6">
                  <c:v>1576229.6220437156</c:v>
                </c:pt>
                <c:pt idx="7">
                  <c:v>1248713.3706272305</c:v>
                </c:pt>
                <c:pt idx="8">
                  <c:v>1001230.5633219051</c:v>
                </c:pt>
                <c:pt idx="9">
                  <c:v>877947.24744216481</c:v>
                </c:pt>
                <c:pt idx="10">
                  <c:v>246801.69620640669</c:v>
                </c:pt>
                <c:pt idx="11">
                  <c:v>1139759.9457119396</c:v>
                </c:pt>
                <c:pt idx="12">
                  <c:v>1120549.9442351314</c:v>
                </c:pt>
                <c:pt idx="13">
                  <c:v>1313140.812688719</c:v>
                </c:pt>
                <c:pt idx="14">
                  <c:v>1595298.7124627007</c:v>
                </c:pt>
                <c:pt idx="15">
                  <c:v>1951940.5228101709</c:v>
                </c:pt>
                <c:pt idx="16">
                  <c:v>1330234.7919401957</c:v>
                </c:pt>
                <c:pt idx="17">
                  <c:v>886955.93990990333</c:v>
                </c:pt>
                <c:pt idx="18">
                  <c:v>1214730.783176532</c:v>
                </c:pt>
                <c:pt idx="19">
                  <c:v>832599.15174432879</c:v>
                </c:pt>
                <c:pt idx="20">
                  <c:v>863597.70041739428</c:v>
                </c:pt>
                <c:pt idx="21">
                  <c:v>888528.74027902819</c:v>
                </c:pt>
                <c:pt idx="22">
                  <c:v>1201294.3318358948</c:v>
                </c:pt>
                <c:pt idx="23">
                  <c:v>1199675.1143438173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FF-3447-B840-067F07BF1D4C}"/>
            </c:ext>
          </c:extLst>
        </c:ser>
        <c:ser>
          <c:idx val="1"/>
          <c:order val="1"/>
          <c:tx>
            <c:strRef>
              <c:f>Subscriptions!$O$9</c:f>
              <c:strCache>
                <c:ptCount val="1"/>
                <c:pt idx="0">
                  <c:v>Profit pre website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Subscriptions!$O$10:$O$33</c:f>
              <c:numCache>
                <c:formatCode>"$"#,##0_);\("$"#,##0\)</c:formatCode>
                <c:ptCount val="24"/>
                <c:pt idx="0">
                  <c:v>660251.35531701951</c:v>
                </c:pt>
                <c:pt idx="1">
                  <c:v>759142.9188364764</c:v>
                </c:pt>
                <c:pt idx="2">
                  <c:v>852069.5223531354</c:v>
                </c:pt>
                <c:pt idx="3">
                  <c:v>397963.78117464943</c:v>
                </c:pt>
                <c:pt idx="4">
                  <c:v>700879.48132942978</c:v>
                </c:pt>
                <c:pt idx="5">
                  <c:v>585942.17117345834</c:v>
                </c:pt>
                <c:pt idx="6">
                  <c:v>1387082.0673984697</c:v>
                </c:pt>
                <c:pt idx="7">
                  <c:v>686792.35384497687</c:v>
                </c:pt>
                <c:pt idx="8">
                  <c:v>530652.19856060972</c:v>
                </c:pt>
                <c:pt idx="9">
                  <c:v>755034.63280026172</c:v>
                </c:pt>
                <c:pt idx="10">
                  <c:v>190037.30607893315</c:v>
                </c:pt>
                <c:pt idx="11">
                  <c:v>763639.16362699948</c:v>
                </c:pt>
                <c:pt idx="12">
                  <c:v>661124.46709872759</c:v>
                </c:pt>
                <c:pt idx="13">
                  <c:v>1050512.6501509752</c:v>
                </c:pt>
                <c:pt idx="14">
                  <c:v>1148615.0729731445</c:v>
                </c:pt>
                <c:pt idx="15">
                  <c:v>1015009.0718612889</c:v>
                </c:pt>
                <c:pt idx="16">
                  <c:v>665117.39597009786</c:v>
                </c:pt>
                <c:pt idx="17">
                  <c:v>638608.27673513035</c:v>
                </c:pt>
                <c:pt idx="18">
                  <c:v>813869.62472827639</c:v>
                </c:pt>
                <c:pt idx="19">
                  <c:v>549515.44015125697</c:v>
                </c:pt>
                <c:pt idx="20">
                  <c:v>647698.27531304571</c:v>
                </c:pt>
                <c:pt idx="21">
                  <c:v>719708.2796260129</c:v>
                </c:pt>
                <c:pt idx="22">
                  <c:v>1057139.0120155874</c:v>
                </c:pt>
                <c:pt idx="23">
                  <c:v>599837.55717190867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FF-3447-B840-067F07BF1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5577151"/>
        <c:axId val="681735759"/>
      </c:lineChart>
      <c:catAx>
        <c:axId val="8655771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AE"/>
          </a:p>
        </c:txPr>
        <c:crossAx val="681735759"/>
        <c:crosses val="autoZero"/>
        <c:auto val="1"/>
        <c:lblAlgn val="ctr"/>
        <c:lblOffset val="100"/>
        <c:noMultiLvlLbl val="0"/>
      </c:catAx>
      <c:valAx>
        <c:axId val="681735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AE"/>
          </a:p>
        </c:txPr>
        <c:crossAx val="8655771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AE"/>
        </a:p>
      </c:txPr>
    </c:legend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bg1"/>
          </a:solidFill>
        </a:defRPr>
      </a:pPr>
      <a:endParaRPr lang="en-A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A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'Short-term meals'!$M$9</c:f>
              <c:strCache>
                <c:ptCount val="1"/>
                <c:pt idx="0">
                  <c:v>Profit post website</c:v>
                </c:pt>
              </c:strCache>
            </c:strRef>
          </c:tx>
          <c:spPr>
            <a:ln w="28575" cap="rnd">
              <a:solidFill>
                <a:schemeClr val="lt1">
                  <a:alpha val="50000"/>
                </a:schemeClr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circle"/>
            <c:size val="6"/>
            <c:spPr>
              <a:solidFill>
                <a:schemeClr val="accent1"/>
              </a:solidFill>
              <a:ln w="22225">
                <a:solidFill>
                  <a:schemeClr val="lt1"/>
                </a:solidFill>
                <a:round/>
              </a:ln>
              <a:effectLst/>
            </c:spPr>
          </c:marker>
          <c:yVal>
            <c:numRef>
              <c:f>'Short-term meals'!$M$10:$M$33</c:f>
              <c:numCache>
                <c:formatCode>"$"#,##0_);\("$"#,##0\)</c:formatCode>
                <c:ptCount val="24"/>
                <c:pt idx="0">
                  <c:v>725912.39761094237</c:v>
                </c:pt>
                <c:pt idx="1">
                  <c:v>195574.49163516573</c:v>
                </c:pt>
                <c:pt idx="2">
                  <c:v>833.35012585402035</c:v>
                </c:pt>
                <c:pt idx="3">
                  <c:v>170861.24333838097</c:v>
                </c:pt>
                <c:pt idx="4">
                  <c:v>95811.112397435558</c:v>
                </c:pt>
                <c:pt idx="5">
                  <c:v>48211.018392862228</c:v>
                </c:pt>
                <c:pt idx="6">
                  <c:v>117769.31391617039</c:v>
                </c:pt>
                <c:pt idx="7">
                  <c:v>340130.84990031703</c:v>
                </c:pt>
                <c:pt idx="8">
                  <c:v>2544.4969379444856</c:v>
                </c:pt>
                <c:pt idx="9">
                  <c:v>107997.70507581635</c:v>
                </c:pt>
                <c:pt idx="10">
                  <c:v>75317.700392583021</c:v>
                </c:pt>
                <c:pt idx="11">
                  <c:v>17197.868102240358</c:v>
                </c:pt>
                <c:pt idx="12">
                  <c:v>89934.506404676082</c:v>
                </c:pt>
                <c:pt idx="13">
                  <c:v>41377.001761825115</c:v>
                </c:pt>
                <c:pt idx="14">
                  <c:v>157169.23916907149</c:v>
                </c:pt>
                <c:pt idx="15">
                  <c:v>-55399.394821804381</c:v>
                </c:pt>
                <c:pt idx="16">
                  <c:v>66665.403660379612</c:v>
                </c:pt>
                <c:pt idx="17">
                  <c:v>19141.684667328162</c:v>
                </c:pt>
                <c:pt idx="18">
                  <c:v>113852.97802659546</c:v>
                </c:pt>
                <c:pt idx="19">
                  <c:v>174826.34391276326</c:v>
                </c:pt>
                <c:pt idx="20">
                  <c:v>211811.79765248438</c:v>
                </c:pt>
                <c:pt idx="21">
                  <c:v>-51008.167485242528</c:v>
                </c:pt>
                <c:pt idx="22">
                  <c:v>31285.480372735805</c:v>
                </c:pt>
                <c:pt idx="23">
                  <c:v>48503.349100423424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874-C646-80BE-2A96F8CB15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6501567"/>
        <c:axId val="716503279"/>
      </c:scatterChart>
      <c:valAx>
        <c:axId val="7165015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AE"/>
          </a:p>
        </c:txPr>
        <c:crossAx val="716503279"/>
        <c:crosses val="autoZero"/>
        <c:crossBetween val="midCat"/>
      </c:valAx>
      <c:valAx>
        <c:axId val="7165032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numFmt formatCode="&quot;$&quot;#,##0_);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AE"/>
          </a:p>
        </c:txPr>
        <c:crossAx val="71650156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A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A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'Short-term meals'!$M$9</c:f>
              <c:strCache>
                <c:ptCount val="1"/>
                <c:pt idx="0">
                  <c:v>Profit post website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'Short-term meals'!$M$10:$M$33</c:f>
              <c:numCache>
                <c:formatCode>"$"#,##0_);\("$"#,##0\)</c:formatCode>
                <c:ptCount val="24"/>
                <c:pt idx="0">
                  <c:v>725912.39761094237</c:v>
                </c:pt>
                <c:pt idx="1">
                  <c:v>195574.49163516573</c:v>
                </c:pt>
                <c:pt idx="2">
                  <c:v>833.35012585402035</c:v>
                </c:pt>
                <c:pt idx="3">
                  <c:v>170861.24333838097</c:v>
                </c:pt>
                <c:pt idx="4">
                  <c:v>95811.112397435558</c:v>
                </c:pt>
                <c:pt idx="5">
                  <c:v>48211.018392862228</c:v>
                </c:pt>
                <c:pt idx="6">
                  <c:v>117769.31391617039</c:v>
                </c:pt>
                <c:pt idx="7">
                  <c:v>340130.84990031703</c:v>
                </c:pt>
                <c:pt idx="8">
                  <c:v>2544.4969379444856</c:v>
                </c:pt>
                <c:pt idx="9">
                  <c:v>107997.70507581635</c:v>
                </c:pt>
                <c:pt idx="10">
                  <c:v>75317.700392583021</c:v>
                </c:pt>
                <c:pt idx="11">
                  <c:v>17197.868102240358</c:v>
                </c:pt>
                <c:pt idx="12">
                  <c:v>89934.506404676082</c:v>
                </c:pt>
                <c:pt idx="13">
                  <c:v>41377.001761825115</c:v>
                </c:pt>
                <c:pt idx="14">
                  <c:v>157169.23916907149</c:v>
                </c:pt>
                <c:pt idx="15">
                  <c:v>-55399.394821804381</c:v>
                </c:pt>
                <c:pt idx="16">
                  <c:v>66665.403660379612</c:v>
                </c:pt>
                <c:pt idx="17">
                  <c:v>19141.684667328162</c:v>
                </c:pt>
                <c:pt idx="18">
                  <c:v>113852.97802659546</c:v>
                </c:pt>
                <c:pt idx="19">
                  <c:v>174826.34391276326</c:v>
                </c:pt>
                <c:pt idx="20">
                  <c:v>211811.79765248438</c:v>
                </c:pt>
                <c:pt idx="21">
                  <c:v>-51008.167485242528</c:v>
                </c:pt>
                <c:pt idx="22">
                  <c:v>31285.480372735805</c:v>
                </c:pt>
                <c:pt idx="23">
                  <c:v>48503.349100423424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83-014C-9826-E3DABCB52504}"/>
            </c:ext>
          </c:extLst>
        </c:ser>
        <c:ser>
          <c:idx val="1"/>
          <c:order val="1"/>
          <c:tx>
            <c:strRef>
              <c:f>'Short-term meals'!$O$9</c:f>
              <c:strCache>
                <c:ptCount val="1"/>
                <c:pt idx="0">
                  <c:v>Profit pre website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'Short-term meals'!$O$10:$O$33</c:f>
              <c:numCache>
                <c:formatCode>"$"#,##0_);\("$"#,##0\)</c:formatCode>
                <c:ptCount val="24"/>
                <c:pt idx="0">
                  <c:v>406510.94266212778</c:v>
                </c:pt>
                <c:pt idx="1">
                  <c:v>172105.55263894584</c:v>
                </c:pt>
                <c:pt idx="2">
                  <c:v>650.01309816613593</c:v>
                </c:pt>
                <c:pt idx="3">
                  <c:v>123020.09520363429</c:v>
                </c:pt>
                <c:pt idx="4">
                  <c:v>64193.445306281814</c:v>
                </c:pt>
                <c:pt idx="5">
                  <c:v>37122.484162503919</c:v>
                </c:pt>
                <c:pt idx="6">
                  <c:v>73016.974628025637</c:v>
                </c:pt>
                <c:pt idx="7">
                  <c:v>289111.22241526947</c:v>
                </c:pt>
                <c:pt idx="8">
                  <c:v>2035.5975503555885</c:v>
                </c:pt>
                <c:pt idx="9">
                  <c:v>87478.141111411256</c:v>
                </c:pt>
                <c:pt idx="10">
                  <c:v>51216.036266956449</c:v>
                </c:pt>
                <c:pt idx="11">
                  <c:v>12554.443714635461</c:v>
                </c:pt>
                <c:pt idx="12">
                  <c:v>60256.119291132971</c:v>
                </c:pt>
                <c:pt idx="13">
                  <c:v>24412.431039476822</c:v>
                </c:pt>
                <c:pt idx="14">
                  <c:v>110018.46741835003</c:v>
                </c:pt>
                <c:pt idx="15">
                  <c:v>-28807.685307338277</c:v>
                </c:pt>
                <c:pt idx="16">
                  <c:v>53332.322928303693</c:v>
                </c:pt>
                <c:pt idx="17">
                  <c:v>14930.514040515967</c:v>
                </c:pt>
                <c:pt idx="18">
                  <c:v>58065.018793563686</c:v>
                </c:pt>
                <c:pt idx="19">
                  <c:v>138112.81169108298</c:v>
                </c:pt>
                <c:pt idx="20">
                  <c:v>150386.37633326391</c:v>
                </c:pt>
                <c:pt idx="21">
                  <c:v>-35705.717239669764</c:v>
                </c:pt>
                <c:pt idx="22">
                  <c:v>19396.9978310962</c:v>
                </c:pt>
                <c:pt idx="23">
                  <c:v>35407.444843309102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83-014C-9826-E3DABCB525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5577151"/>
        <c:axId val="681735759"/>
      </c:lineChart>
      <c:catAx>
        <c:axId val="8655771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AE"/>
          </a:p>
        </c:txPr>
        <c:crossAx val="681735759"/>
        <c:crosses val="autoZero"/>
        <c:auto val="1"/>
        <c:lblAlgn val="ctr"/>
        <c:lblOffset val="100"/>
        <c:noMultiLvlLbl val="0"/>
      </c:catAx>
      <c:valAx>
        <c:axId val="681735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AE"/>
          </a:p>
        </c:txPr>
        <c:crossAx val="8655771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AE"/>
        </a:p>
      </c:txPr>
    </c:legend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bg1"/>
          </a:solidFill>
        </a:defRPr>
      </a:pPr>
      <a:endParaRPr lang="en-A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A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Nutritions!$M$18</c:f>
              <c:strCache>
                <c:ptCount val="1"/>
                <c:pt idx="0">
                  <c:v>Profit post website</c:v>
                </c:pt>
              </c:strCache>
            </c:strRef>
          </c:tx>
          <c:spPr>
            <a:ln w="28575" cap="rnd">
              <a:solidFill>
                <a:schemeClr val="lt1">
                  <a:alpha val="50000"/>
                </a:schemeClr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circle"/>
            <c:size val="6"/>
            <c:spPr>
              <a:solidFill>
                <a:schemeClr val="accent1"/>
              </a:solidFill>
              <a:ln w="22225">
                <a:solidFill>
                  <a:schemeClr val="lt1"/>
                </a:solidFill>
                <a:round/>
              </a:ln>
              <a:effectLst/>
            </c:spPr>
          </c:marker>
          <c:yVal>
            <c:numRef>
              <c:f>Nutritions!$M$19:$M$42</c:f>
              <c:numCache>
                <c:formatCode>"$"#,##0_);\("$"#,##0\)</c:formatCode>
                <c:ptCount val="24"/>
                <c:pt idx="0">
                  <c:v>-12990.675794351813</c:v>
                </c:pt>
                <c:pt idx="1">
                  <c:v>148533.91973010459</c:v>
                </c:pt>
                <c:pt idx="2">
                  <c:v>64957.898568229735</c:v>
                </c:pt>
                <c:pt idx="3">
                  <c:v>106397.97189727055</c:v>
                </c:pt>
                <c:pt idx="4">
                  <c:v>82587.47827610618</c:v>
                </c:pt>
                <c:pt idx="5">
                  <c:v>87665.775092912241</c:v>
                </c:pt>
                <c:pt idx="6">
                  <c:v>164851.19691025201</c:v>
                </c:pt>
                <c:pt idx="7">
                  <c:v>153769.00804731107</c:v>
                </c:pt>
                <c:pt idx="8">
                  <c:v>275372.8276101345</c:v>
                </c:pt>
                <c:pt idx="9">
                  <c:v>149681.91553505318</c:v>
                </c:pt>
                <c:pt idx="10">
                  <c:v>73358.766505367355</c:v>
                </c:pt>
                <c:pt idx="11">
                  <c:v>101110.54960112226</c:v>
                </c:pt>
                <c:pt idx="12">
                  <c:v>362239.97290281649</c:v>
                </c:pt>
                <c:pt idx="13">
                  <c:v>125386.92396025953</c:v>
                </c:pt>
                <c:pt idx="14">
                  <c:v>29731.07188304951</c:v>
                </c:pt>
                <c:pt idx="15">
                  <c:v>223819.26282211026</c:v>
                </c:pt>
                <c:pt idx="16">
                  <c:v>67473.482775388926</c:v>
                </c:pt>
                <c:pt idx="17">
                  <c:v>5891.4968170051625</c:v>
                </c:pt>
                <c:pt idx="18">
                  <c:v>111724.89578651427</c:v>
                </c:pt>
                <c:pt idx="19">
                  <c:v>232946.63677761951</c:v>
                </c:pt>
                <c:pt idx="20">
                  <c:v>258870.63161313499</c:v>
                </c:pt>
                <c:pt idx="21">
                  <c:v>265103.36412174121</c:v>
                </c:pt>
                <c:pt idx="22">
                  <c:v>165100.66706696677</c:v>
                </c:pt>
                <c:pt idx="23">
                  <c:v>82626.439085046703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B99-2E47-8B71-BF2C8C9A67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6501567"/>
        <c:axId val="716503279"/>
      </c:scatterChart>
      <c:valAx>
        <c:axId val="7165015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AE"/>
          </a:p>
        </c:txPr>
        <c:crossAx val="716503279"/>
        <c:crosses val="autoZero"/>
        <c:crossBetween val="midCat"/>
      </c:valAx>
      <c:valAx>
        <c:axId val="7165032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numFmt formatCode="&quot;$&quot;#,##0_);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AE"/>
          </a:p>
        </c:txPr>
        <c:crossAx val="71650156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A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A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Nutritions!$M$18</c:f>
              <c:strCache>
                <c:ptCount val="1"/>
                <c:pt idx="0">
                  <c:v>Profit post website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Nutritions!$M$19:$M$42</c:f>
              <c:numCache>
                <c:formatCode>"$"#,##0_);\("$"#,##0\)</c:formatCode>
                <c:ptCount val="24"/>
                <c:pt idx="0">
                  <c:v>-12990.675794351813</c:v>
                </c:pt>
                <c:pt idx="1">
                  <c:v>148533.91973010459</c:v>
                </c:pt>
                <c:pt idx="2">
                  <c:v>64957.898568229735</c:v>
                </c:pt>
                <c:pt idx="3">
                  <c:v>106397.97189727055</c:v>
                </c:pt>
                <c:pt idx="4">
                  <c:v>82587.47827610618</c:v>
                </c:pt>
                <c:pt idx="5">
                  <c:v>87665.775092912241</c:v>
                </c:pt>
                <c:pt idx="6">
                  <c:v>164851.19691025201</c:v>
                </c:pt>
                <c:pt idx="7">
                  <c:v>153769.00804731107</c:v>
                </c:pt>
                <c:pt idx="8">
                  <c:v>275372.8276101345</c:v>
                </c:pt>
                <c:pt idx="9">
                  <c:v>149681.91553505318</c:v>
                </c:pt>
                <c:pt idx="10">
                  <c:v>73358.766505367355</c:v>
                </c:pt>
                <c:pt idx="11">
                  <c:v>101110.54960112226</c:v>
                </c:pt>
                <c:pt idx="12">
                  <c:v>362239.97290281649</c:v>
                </c:pt>
                <c:pt idx="13">
                  <c:v>125386.92396025953</c:v>
                </c:pt>
                <c:pt idx="14">
                  <c:v>29731.07188304951</c:v>
                </c:pt>
                <c:pt idx="15">
                  <c:v>223819.26282211026</c:v>
                </c:pt>
                <c:pt idx="16">
                  <c:v>67473.482775388926</c:v>
                </c:pt>
                <c:pt idx="17">
                  <c:v>5891.4968170051625</c:v>
                </c:pt>
                <c:pt idx="18">
                  <c:v>111724.89578651427</c:v>
                </c:pt>
                <c:pt idx="19">
                  <c:v>232946.63677761951</c:v>
                </c:pt>
                <c:pt idx="20">
                  <c:v>258870.63161313499</c:v>
                </c:pt>
                <c:pt idx="21">
                  <c:v>265103.36412174121</c:v>
                </c:pt>
                <c:pt idx="22">
                  <c:v>165100.66706696677</c:v>
                </c:pt>
                <c:pt idx="23">
                  <c:v>82626.439085046703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60-C84D-95F9-5B240C858CD6}"/>
            </c:ext>
          </c:extLst>
        </c:ser>
        <c:ser>
          <c:idx val="1"/>
          <c:order val="1"/>
          <c:tx>
            <c:strRef>
              <c:f>Nutritions!$O$18</c:f>
              <c:strCache>
                <c:ptCount val="1"/>
                <c:pt idx="0">
                  <c:v>Profit pre website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Nutritions!$O$19:$O$42</c:f>
              <c:numCache>
                <c:formatCode>"$"#,##0_);\("$"#,##0\)</c:formatCode>
                <c:ptCount val="24"/>
                <c:pt idx="0">
                  <c:v>-8443.9392663286781</c:v>
                </c:pt>
                <c:pt idx="1">
                  <c:v>98032.387021869014</c:v>
                </c:pt>
                <c:pt idx="2">
                  <c:v>53915.055811630678</c:v>
                </c:pt>
                <c:pt idx="3">
                  <c:v>95758.174707543498</c:v>
                </c:pt>
                <c:pt idx="4">
                  <c:v>74328.730448495568</c:v>
                </c:pt>
                <c:pt idx="5">
                  <c:v>77145.882081762771</c:v>
                </c:pt>
                <c:pt idx="6">
                  <c:v>113747.32586807388</c:v>
                </c:pt>
                <c:pt idx="7">
                  <c:v>123015.20643784886</c:v>
                </c:pt>
                <c:pt idx="8">
                  <c:v>173484.88139438472</c:v>
                </c:pt>
                <c:pt idx="9">
                  <c:v>104777.34087453721</c:v>
                </c:pt>
                <c:pt idx="10">
                  <c:v>52084.724218810821</c:v>
                </c:pt>
                <c:pt idx="11">
                  <c:v>63699.646248707024</c:v>
                </c:pt>
                <c:pt idx="12">
                  <c:v>318771.17615447851</c:v>
                </c:pt>
                <c:pt idx="13">
                  <c:v>91532.454490989461</c:v>
                </c:pt>
                <c:pt idx="14">
                  <c:v>19027.886005151686</c:v>
                </c:pt>
                <c:pt idx="15">
                  <c:v>123100.59455216065</c:v>
                </c:pt>
                <c:pt idx="16">
                  <c:v>44532.498631756687</c:v>
                </c:pt>
                <c:pt idx="17">
                  <c:v>4595.3675172640269</c:v>
                </c:pt>
                <c:pt idx="18">
                  <c:v>89379.916629211424</c:v>
                </c:pt>
                <c:pt idx="19">
                  <c:v>181698.37668654323</c:v>
                </c:pt>
                <c:pt idx="20">
                  <c:v>181209.44212919447</c:v>
                </c:pt>
                <c:pt idx="21">
                  <c:v>204129.59037374074</c:v>
                </c:pt>
                <c:pt idx="22">
                  <c:v>125476.50697089474</c:v>
                </c:pt>
                <c:pt idx="23">
                  <c:v>71885.002003990638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60-C84D-95F9-5B240C858C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5577151"/>
        <c:axId val="681735759"/>
      </c:lineChart>
      <c:catAx>
        <c:axId val="8655771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AE"/>
          </a:p>
        </c:txPr>
        <c:crossAx val="681735759"/>
        <c:crosses val="autoZero"/>
        <c:auto val="1"/>
        <c:lblAlgn val="ctr"/>
        <c:lblOffset val="100"/>
        <c:noMultiLvlLbl val="0"/>
      </c:catAx>
      <c:valAx>
        <c:axId val="681735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AE"/>
          </a:p>
        </c:txPr>
        <c:crossAx val="8655771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AE"/>
        </a:p>
      </c:txPr>
    </c:legend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bg1"/>
          </a:solidFill>
        </a:defRPr>
      </a:pPr>
      <a:endParaRPr lang="en-A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7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>
            <a:alpha val="25000"/>
          </a:schemeClr>
        </a:solidFill>
        <a:round/>
      </a:ln>
    </cs:spPr>
    <cs:defRPr sz="900" b="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gradFill>
          <a:gsLst>
            <a:gs pos="79000">
              <a:schemeClr val="phClr"/>
            </a:gs>
            <a:gs pos="0">
              <a:schemeClr val="lt1">
                <a:alpha val="6000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7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>
            <a:alpha val="25000"/>
          </a:schemeClr>
        </a:solidFill>
        <a:round/>
      </a:ln>
    </cs:spPr>
    <cs:defRPr sz="900" b="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gradFill>
          <a:gsLst>
            <a:gs pos="79000">
              <a:schemeClr val="phClr"/>
            </a:gs>
            <a:gs pos="0">
              <a:schemeClr val="lt1">
                <a:alpha val="6000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7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>
            <a:alpha val="25000"/>
          </a:schemeClr>
        </a:solidFill>
        <a:round/>
      </a:ln>
    </cs:spPr>
    <cs:defRPr sz="900" b="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gradFill>
          <a:gsLst>
            <a:gs pos="79000">
              <a:schemeClr val="phClr"/>
            </a:gs>
            <a:gs pos="0">
              <a:schemeClr val="lt1">
                <a:alpha val="6000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3.xml"/><Relationship Id="rId18" Type="http://schemas.openxmlformats.org/officeDocument/2006/relationships/customXml" Target="../ink/ink6.xml"/><Relationship Id="rId21" Type="http://schemas.openxmlformats.org/officeDocument/2006/relationships/image" Target="../media/image1.png"/><Relationship Id="rId7" Type="http://schemas.openxmlformats.org/officeDocument/2006/relationships/image" Target="../media/image3.png"/><Relationship Id="rId12" Type="http://schemas.openxmlformats.org/officeDocument/2006/relationships/customXml" Target="../ink/ink4.xml"/><Relationship Id="rId17" Type="http://schemas.openxmlformats.org/officeDocument/2006/relationships/image" Target="../media/image6.png"/><Relationship Id="rId16" Type="http://schemas.openxmlformats.org/officeDocument/2006/relationships/customXml" Target="../ink/ink5.xml"/><Relationship Id="rId20" Type="http://schemas.openxmlformats.org/officeDocument/2006/relationships/customXml" Target="../ink/ink7.xml"/><Relationship Id="rId1" Type="http://schemas.openxmlformats.org/officeDocument/2006/relationships/customXml" Target="../ink/ink1.xml"/><Relationship Id="rId6" Type="http://schemas.openxmlformats.org/officeDocument/2006/relationships/customXml" Target="../ink/ink2.xml"/><Relationship Id="rId11" Type="http://schemas.openxmlformats.org/officeDocument/2006/relationships/chart" Target="../charts/chart2.xml"/><Relationship Id="rId5" Type="http://schemas.openxmlformats.org/officeDocument/2006/relationships/image" Target="../media/image2.png"/><Relationship Id="rId15" Type="http://schemas.openxmlformats.org/officeDocument/2006/relationships/image" Target="../media/image5.png"/><Relationship Id="rId23" Type="http://schemas.openxmlformats.org/officeDocument/2006/relationships/image" Target="../media/image8.png"/><Relationship Id="rId10" Type="http://schemas.openxmlformats.org/officeDocument/2006/relationships/chart" Target="../charts/chart1.xml"/><Relationship Id="rId19" Type="http://schemas.openxmlformats.org/officeDocument/2006/relationships/image" Target="../media/image7.png"/><Relationship Id="rId9" Type="http://schemas.openxmlformats.org/officeDocument/2006/relationships/image" Target="../media/image4.png"/><Relationship Id="rId22" Type="http://schemas.openxmlformats.org/officeDocument/2006/relationships/customXml" Target="../ink/ink8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ustomXml" Target="../ink/ink11.xml"/><Relationship Id="rId18" Type="http://schemas.openxmlformats.org/officeDocument/2006/relationships/customXml" Target="../ink/ink14.xml"/><Relationship Id="rId21" Type="http://schemas.openxmlformats.org/officeDocument/2006/relationships/image" Target="../media/image1.png"/><Relationship Id="rId7" Type="http://schemas.openxmlformats.org/officeDocument/2006/relationships/image" Target="../media/image3.png"/><Relationship Id="rId12" Type="http://schemas.openxmlformats.org/officeDocument/2006/relationships/customXml" Target="../ink/ink12.xml"/><Relationship Id="rId17" Type="http://schemas.openxmlformats.org/officeDocument/2006/relationships/image" Target="../media/image6.png"/><Relationship Id="rId16" Type="http://schemas.openxmlformats.org/officeDocument/2006/relationships/customXml" Target="../ink/ink13.xml"/><Relationship Id="rId20" Type="http://schemas.openxmlformats.org/officeDocument/2006/relationships/customXml" Target="../ink/ink15.xml"/><Relationship Id="rId1" Type="http://schemas.openxmlformats.org/officeDocument/2006/relationships/customXml" Target="../ink/ink9.xml"/><Relationship Id="rId6" Type="http://schemas.openxmlformats.org/officeDocument/2006/relationships/customXml" Target="../ink/ink10.xml"/><Relationship Id="rId11" Type="http://schemas.openxmlformats.org/officeDocument/2006/relationships/chart" Target="../charts/chart4.xml"/><Relationship Id="rId5" Type="http://schemas.openxmlformats.org/officeDocument/2006/relationships/image" Target="../media/image2.png"/><Relationship Id="rId15" Type="http://schemas.openxmlformats.org/officeDocument/2006/relationships/image" Target="../media/image5.png"/><Relationship Id="rId23" Type="http://schemas.openxmlformats.org/officeDocument/2006/relationships/image" Target="../media/image8.png"/><Relationship Id="rId10" Type="http://schemas.openxmlformats.org/officeDocument/2006/relationships/chart" Target="../charts/chart3.xml"/><Relationship Id="rId19" Type="http://schemas.openxmlformats.org/officeDocument/2006/relationships/image" Target="../media/image7.png"/><Relationship Id="rId9" Type="http://schemas.openxmlformats.org/officeDocument/2006/relationships/image" Target="../media/image4.png"/><Relationship Id="rId22" Type="http://schemas.openxmlformats.org/officeDocument/2006/relationships/customXml" Target="../ink/ink16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ustomXml" Target="../ink/ink19.xml"/><Relationship Id="rId18" Type="http://schemas.openxmlformats.org/officeDocument/2006/relationships/customXml" Target="../ink/ink21.xml"/><Relationship Id="rId21" Type="http://schemas.openxmlformats.org/officeDocument/2006/relationships/image" Target="../media/image1.png"/><Relationship Id="rId7" Type="http://schemas.openxmlformats.org/officeDocument/2006/relationships/image" Target="../media/image3.png"/><Relationship Id="rId12" Type="http://schemas.openxmlformats.org/officeDocument/2006/relationships/customXml" Target="../ink/ink20.xml"/><Relationship Id="rId17" Type="http://schemas.openxmlformats.org/officeDocument/2006/relationships/image" Target="../media/image6.png"/><Relationship Id="rId25" Type="http://schemas.openxmlformats.org/officeDocument/2006/relationships/image" Target="../media/image10.png"/><Relationship Id="rId20" Type="http://schemas.openxmlformats.org/officeDocument/2006/relationships/customXml" Target="../ink/ink22.xml"/><Relationship Id="rId1" Type="http://schemas.openxmlformats.org/officeDocument/2006/relationships/customXml" Target="../ink/ink17.xml"/><Relationship Id="rId6" Type="http://schemas.openxmlformats.org/officeDocument/2006/relationships/customXml" Target="../ink/ink18.xml"/><Relationship Id="rId11" Type="http://schemas.openxmlformats.org/officeDocument/2006/relationships/chart" Target="../charts/chart6.xml"/><Relationship Id="rId24" Type="http://schemas.openxmlformats.org/officeDocument/2006/relationships/customXml" Target="../ink/ink24.xml"/><Relationship Id="rId5" Type="http://schemas.openxmlformats.org/officeDocument/2006/relationships/image" Target="../media/image2.png"/><Relationship Id="rId23" Type="http://schemas.openxmlformats.org/officeDocument/2006/relationships/image" Target="../media/image9.png"/><Relationship Id="rId10" Type="http://schemas.openxmlformats.org/officeDocument/2006/relationships/chart" Target="../charts/chart5.xml"/><Relationship Id="rId19" Type="http://schemas.openxmlformats.org/officeDocument/2006/relationships/image" Target="../media/image7.png"/><Relationship Id="rId9" Type="http://schemas.openxmlformats.org/officeDocument/2006/relationships/image" Target="../media/image4.png"/><Relationship Id="rId22" Type="http://schemas.openxmlformats.org/officeDocument/2006/relationships/customXml" Target="../ink/ink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2139318</xdr:colOff>
      <xdr:row>2</xdr:row>
      <xdr:rowOff>14640</xdr:rowOff>
    </xdr:from>
    <xdr:to>
      <xdr:col>2</xdr:col>
      <xdr:colOff>792498</xdr:colOff>
      <xdr:row>2</xdr:row>
      <xdr:rowOff>371976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6" name="Ink 35">
              <a:extLst>
                <a:ext uri="{FF2B5EF4-FFF2-40B4-BE49-F238E27FC236}">
                  <a16:creationId xmlns:a16="http://schemas.microsoft.com/office/drawing/2014/main" id="{6E68B083-898B-CBFA-64EB-D6B208D44543}"/>
                </a:ext>
              </a:extLst>
            </xdr14:cNvPr>
            <xdr14:cNvContentPartPr/>
          </xdr14:nvContentPartPr>
          <xdr14:nvPr macro=""/>
          <xdr14:xfrm>
            <a:off x="2335866" y="831069"/>
            <a:ext cx="905918" cy="357336"/>
          </xdr14:xfrm>
        </xdr:contentPart>
      </mc:Choice>
      <mc:Fallback xmlns="">
        <xdr:pic>
          <xdr:nvPicPr>
            <xdr:cNvPr id="36" name="Ink 35">
              <a:extLst>
                <a:ext uri="{FF2B5EF4-FFF2-40B4-BE49-F238E27FC236}">
                  <a16:creationId xmlns:a16="http://schemas.microsoft.com/office/drawing/2014/main" id="{6E68B083-898B-CBFA-64EB-D6B208D44543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833840" y="861840"/>
              <a:ext cx="913320" cy="37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997140</xdr:colOff>
      <xdr:row>15</xdr:row>
      <xdr:rowOff>185480</xdr:rowOff>
    </xdr:from>
    <xdr:to>
      <xdr:col>3</xdr:col>
      <xdr:colOff>1185420</xdr:colOff>
      <xdr:row>16</xdr:row>
      <xdr:rowOff>130640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46" name="Ink 45">
              <a:extLst>
                <a:ext uri="{FF2B5EF4-FFF2-40B4-BE49-F238E27FC236}">
                  <a16:creationId xmlns:a16="http://schemas.microsoft.com/office/drawing/2014/main" id="{50522B6E-1512-3A2C-AE64-D7A05F9D1544}"/>
                </a:ext>
              </a:extLst>
            </xdr14:cNvPr>
            <xdr14:cNvContentPartPr/>
          </xdr14:nvContentPartPr>
          <xdr14:nvPr macro=""/>
          <xdr14:xfrm>
            <a:off x="4159440" y="6027480"/>
            <a:ext cx="188280" cy="326160"/>
          </xdr14:xfrm>
        </xdr:contentPart>
      </mc:Choice>
      <mc:Fallback xmlns="">
        <xdr:pic>
          <xdr:nvPicPr>
            <xdr:cNvPr id="46" name="Ink 45">
              <a:extLst>
                <a:ext uri="{FF2B5EF4-FFF2-40B4-BE49-F238E27FC236}">
                  <a16:creationId xmlns:a16="http://schemas.microsoft.com/office/drawing/2014/main" id="{50522B6E-1512-3A2C-AE64-D7A05F9D1544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4153320" y="6021360"/>
              <a:ext cx="200520" cy="338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57520</xdr:colOff>
      <xdr:row>9</xdr:row>
      <xdr:rowOff>185840</xdr:rowOff>
    </xdr:from>
    <xdr:to>
      <xdr:col>5</xdr:col>
      <xdr:colOff>148600</xdr:colOff>
      <xdr:row>11</xdr:row>
      <xdr:rowOff>170480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47" name="Ink 46">
              <a:extLst>
                <a:ext uri="{FF2B5EF4-FFF2-40B4-BE49-F238E27FC236}">
                  <a16:creationId xmlns:a16="http://schemas.microsoft.com/office/drawing/2014/main" id="{B1B5753D-078C-E592-0603-18D1A9801A67}"/>
                </a:ext>
              </a:extLst>
            </xdr14:cNvPr>
            <xdr14:cNvContentPartPr/>
          </xdr14:nvContentPartPr>
          <xdr14:nvPr macro=""/>
          <xdr14:xfrm>
            <a:off x="5416920" y="3741840"/>
            <a:ext cx="91080" cy="746640"/>
          </xdr14:xfrm>
        </xdr:contentPart>
      </mc:Choice>
      <mc:Fallback xmlns="">
        <xdr:pic>
          <xdr:nvPicPr>
            <xdr:cNvPr id="47" name="Ink 46">
              <a:extLst>
                <a:ext uri="{FF2B5EF4-FFF2-40B4-BE49-F238E27FC236}">
                  <a16:creationId xmlns:a16="http://schemas.microsoft.com/office/drawing/2014/main" id="{B1B5753D-078C-E592-0603-18D1A9801A67}"/>
                </a:ext>
              </a:extLst>
            </xdr:cNvPr>
            <xdr:cNvPicPr/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5410800" y="3735720"/>
              <a:ext cx="103320" cy="75888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3</xdr:col>
      <xdr:colOff>508000</xdr:colOff>
      <xdr:row>0</xdr:row>
      <xdr:rowOff>88900</xdr:rowOff>
    </xdr:from>
    <xdr:to>
      <xdr:col>7</xdr:col>
      <xdr:colOff>101600</xdr:colOff>
      <xdr:row>7</xdr:row>
      <xdr:rowOff>38100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EC28C2CD-1A53-8044-90E5-EDD0F91101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444500</xdr:colOff>
      <xdr:row>0</xdr:row>
      <xdr:rowOff>82550</xdr:rowOff>
    </xdr:from>
    <xdr:to>
      <xdr:col>11</xdr:col>
      <xdr:colOff>673100</xdr:colOff>
      <xdr:row>7</xdr:row>
      <xdr:rowOff>31750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6CDC4440-B49F-48AF-EB9E-EF84DCB073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139700</xdr:colOff>
      <xdr:row>2</xdr:row>
      <xdr:rowOff>317500</xdr:rowOff>
    </xdr:from>
    <xdr:to>
      <xdr:col>14</xdr:col>
      <xdr:colOff>508000</xdr:colOff>
      <xdr:row>4</xdr:row>
      <xdr:rowOff>393700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C552B7C8-08E3-6AB3-E3C3-5DC37FBFED19}"/>
            </a:ext>
          </a:extLst>
        </xdr:cNvPr>
        <xdr:cNvSpPr txBox="1"/>
      </xdr:nvSpPr>
      <xdr:spPr>
        <a:xfrm>
          <a:off x="13982700" y="1143000"/>
          <a:ext cx="2870200" cy="838200"/>
        </a:xfrm>
        <a:prstGeom prst="rect">
          <a:avLst/>
        </a:prstGeom>
        <a:solidFill>
          <a:schemeClr val="accen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chemeClr val="bg1"/>
              </a:solidFill>
            </a:rPr>
            <a:t>NutriHub enters the profit here for 24</a:t>
          </a:r>
          <a:r>
            <a:rPr lang="en-US" sz="1100" baseline="0">
              <a:solidFill>
                <a:schemeClr val="bg1"/>
              </a:solidFill>
            </a:rPr>
            <a:t> months, for accurate charts. OR leave as is, profit pre website is 10-50% less than previous. According to data online.</a:t>
          </a:r>
        </a:p>
      </xdr:txBody>
    </xdr:sp>
    <xdr:clientData/>
  </xdr:twoCellAnchor>
  <xdr:twoCellAnchor>
    <xdr:from>
      <xdr:col>3</xdr:col>
      <xdr:colOff>1117600</xdr:colOff>
      <xdr:row>19</xdr:row>
      <xdr:rowOff>372534</xdr:rowOff>
    </xdr:from>
    <xdr:to>
      <xdr:col>6</xdr:col>
      <xdr:colOff>152400</xdr:colOff>
      <xdr:row>22</xdr:row>
      <xdr:rowOff>118534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884AA53D-A33D-CB2C-6A48-7AA5605C336B}"/>
            </a:ext>
          </a:extLst>
        </xdr:cNvPr>
        <xdr:cNvSpPr txBox="1"/>
      </xdr:nvSpPr>
      <xdr:spPr>
        <a:xfrm>
          <a:off x="4775200" y="7874001"/>
          <a:ext cx="3014133" cy="914400"/>
        </a:xfrm>
        <a:prstGeom prst="rect">
          <a:avLst/>
        </a:prstGeom>
        <a:solidFill>
          <a:schemeClr val="accen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>
              <a:solidFill>
                <a:schemeClr val="bg1"/>
              </a:solidFill>
            </a:rPr>
            <a:t>NutriHub</a:t>
          </a:r>
          <a:r>
            <a:rPr lang="en-US" sz="1400" baseline="0">
              <a:solidFill>
                <a:schemeClr val="bg1"/>
              </a:solidFill>
            </a:rPr>
            <a:t> enters the mean demand and STD, for accurate simulation.</a:t>
          </a:r>
          <a:endParaRPr lang="en-US" sz="14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287866</xdr:colOff>
      <xdr:row>9</xdr:row>
      <xdr:rowOff>304800</xdr:rowOff>
    </xdr:from>
    <xdr:to>
      <xdr:col>7</xdr:col>
      <xdr:colOff>508000</xdr:colOff>
      <xdr:row>11</xdr:row>
      <xdr:rowOff>152400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E6612DF5-5494-160D-264A-89D4A1085E11}"/>
            </a:ext>
          </a:extLst>
        </xdr:cNvPr>
        <xdr:cNvSpPr txBox="1"/>
      </xdr:nvSpPr>
      <xdr:spPr>
        <a:xfrm>
          <a:off x="6722533" y="3911600"/>
          <a:ext cx="2421467" cy="626533"/>
        </a:xfrm>
        <a:prstGeom prst="rect">
          <a:avLst/>
        </a:prstGeom>
        <a:solidFill>
          <a:schemeClr val="accen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>
              <a:solidFill>
                <a:schemeClr val="bg1"/>
              </a:solidFill>
            </a:rPr>
            <a:t>NutriHub</a:t>
          </a:r>
          <a:r>
            <a:rPr lang="en-US" sz="1400" baseline="0">
              <a:solidFill>
                <a:schemeClr val="bg1"/>
              </a:solidFill>
            </a:rPr>
            <a:t> enters the probability of each option getting selected.</a:t>
          </a:r>
          <a:endParaRPr lang="en-US" sz="14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5</xdr:col>
      <xdr:colOff>183573</xdr:colOff>
      <xdr:row>10</xdr:row>
      <xdr:rowOff>166773</xdr:rowOff>
    </xdr:from>
    <xdr:to>
      <xdr:col>5</xdr:col>
      <xdr:colOff>261333</xdr:colOff>
      <xdr:row>10</xdr:row>
      <xdr:rowOff>176853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31" name="Ink 30">
              <a:extLst>
                <a:ext uri="{FF2B5EF4-FFF2-40B4-BE49-F238E27FC236}">
                  <a16:creationId xmlns:a16="http://schemas.microsoft.com/office/drawing/2014/main" id="{7331A608-5F9B-36C8-0EFD-99D9C06D9C85}"/>
                </a:ext>
              </a:extLst>
            </xdr14:cNvPr>
            <xdr14:cNvContentPartPr/>
          </xdr14:nvContentPartPr>
          <xdr14:nvPr macro=""/>
          <xdr14:xfrm>
            <a:off x="6618240" y="4163040"/>
            <a:ext cx="77760" cy="10080"/>
          </xdr14:xfrm>
        </xdr:contentPart>
      </mc:Choice>
      <mc:Fallback xmlns="">
        <xdr:pic>
          <xdr:nvPicPr>
            <xdr:cNvPr id="31" name="Ink 30">
              <a:extLst>
                <a:ext uri="{FF2B5EF4-FFF2-40B4-BE49-F238E27FC236}">
                  <a16:creationId xmlns:a16="http://schemas.microsoft.com/office/drawing/2014/main" id="{7331A608-5F9B-36C8-0EFD-99D9C06D9C85}"/>
                </a:ext>
              </a:extLst>
            </xdr:cNvPr>
            <xdr:cNvPicPr/>
          </xdr:nvPicPr>
          <xdr:blipFill>
            <a:blip xmlns:r="http://schemas.openxmlformats.org/officeDocument/2006/relationships" r:embed="rId15"/>
            <a:stretch>
              <a:fillRect/>
            </a:stretch>
          </xdr:blipFill>
          <xdr:spPr>
            <a:xfrm>
              <a:off x="6612120" y="4156920"/>
              <a:ext cx="90000" cy="22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471268</xdr:colOff>
      <xdr:row>15</xdr:row>
      <xdr:rowOff>363173</xdr:rowOff>
    </xdr:from>
    <xdr:to>
      <xdr:col>3</xdr:col>
      <xdr:colOff>1033588</xdr:colOff>
      <xdr:row>19</xdr:row>
      <xdr:rowOff>371306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43" name="Ink 42">
              <a:extLst>
                <a:ext uri="{FF2B5EF4-FFF2-40B4-BE49-F238E27FC236}">
                  <a16:creationId xmlns:a16="http://schemas.microsoft.com/office/drawing/2014/main" id="{DF72503E-9C9E-FEA0-CE1E-5B52D493C1A0}"/>
                </a:ext>
              </a:extLst>
            </xdr14:cNvPr>
            <xdr14:cNvContentPartPr/>
          </xdr14:nvContentPartPr>
          <xdr14:nvPr macro=""/>
          <xdr14:xfrm>
            <a:off x="4128868" y="6306773"/>
            <a:ext cx="562320" cy="1566000"/>
          </xdr14:xfrm>
        </xdr:contentPart>
      </mc:Choice>
      <mc:Fallback xmlns="">
        <xdr:pic>
          <xdr:nvPicPr>
            <xdr:cNvPr id="43" name="Ink 42">
              <a:extLst>
                <a:ext uri="{FF2B5EF4-FFF2-40B4-BE49-F238E27FC236}">
                  <a16:creationId xmlns:a16="http://schemas.microsoft.com/office/drawing/2014/main" id="{DF72503E-9C9E-FEA0-CE1E-5B52D493C1A0}"/>
                </a:ext>
              </a:extLst>
            </xdr:cNvPr>
            <xdr:cNvPicPr/>
          </xdr:nvPicPr>
          <xdr:blipFill>
            <a:blip xmlns:r="http://schemas.openxmlformats.org/officeDocument/2006/relationships" r:embed="rId17"/>
            <a:stretch>
              <a:fillRect/>
            </a:stretch>
          </xdr:blipFill>
          <xdr:spPr>
            <a:xfrm>
              <a:off x="4122748" y="6300469"/>
              <a:ext cx="574560" cy="1578608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0</xdr:col>
      <xdr:colOff>94345</xdr:colOff>
      <xdr:row>3</xdr:row>
      <xdr:rowOff>75595</xdr:rowOff>
    </xdr:from>
    <xdr:to>
      <xdr:col>3</xdr:col>
      <xdr:colOff>399145</xdr:colOff>
      <xdr:row>4</xdr:row>
      <xdr:rowOff>111276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2C211418-9CDB-E37A-F2C1-33D7495261CD}"/>
            </a:ext>
          </a:extLst>
        </xdr:cNvPr>
        <xdr:cNvSpPr txBox="1"/>
      </xdr:nvSpPr>
      <xdr:spPr>
        <a:xfrm>
          <a:off x="94345" y="1270000"/>
          <a:ext cx="3948490" cy="413657"/>
        </a:xfrm>
        <a:prstGeom prst="rect">
          <a:avLst/>
        </a:prstGeom>
        <a:solidFill>
          <a:schemeClr val="accen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chemeClr val="bg1"/>
              </a:solidFill>
            </a:rPr>
            <a:t>Fixed cost</a:t>
          </a:r>
          <a:r>
            <a:rPr lang="en-US" sz="1100" baseline="0">
              <a:solidFill>
                <a:schemeClr val="bg1"/>
              </a:solidFill>
            </a:rPr>
            <a:t> for the website, such as shopify subscription.</a:t>
          </a:r>
        </a:p>
      </xdr:txBody>
    </xdr:sp>
    <xdr:clientData/>
  </xdr:twoCellAnchor>
  <xdr:twoCellAnchor editAs="oneCell">
    <xdr:from>
      <xdr:col>2</xdr:col>
      <xdr:colOff>812314</xdr:colOff>
      <xdr:row>1</xdr:row>
      <xdr:rowOff>318628</xdr:rowOff>
    </xdr:from>
    <xdr:to>
      <xdr:col>3</xdr:col>
      <xdr:colOff>74030</xdr:colOff>
      <xdr:row>3</xdr:row>
      <xdr:rowOff>1875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48" name="Ink 47">
              <a:extLst>
                <a:ext uri="{FF2B5EF4-FFF2-40B4-BE49-F238E27FC236}">
                  <a16:creationId xmlns:a16="http://schemas.microsoft.com/office/drawing/2014/main" id="{27D59375-8FCB-3A47-F1D9-8D152A28E466}"/>
                </a:ext>
              </a:extLst>
            </xdr14:cNvPr>
            <xdr14:cNvContentPartPr/>
          </xdr14:nvContentPartPr>
          <xdr14:nvPr macro=""/>
          <xdr14:xfrm>
            <a:off x="3261600" y="757080"/>
            <a:ext cx="456120" cy="439200"/>
          </xdr14:xfrm>
        </xdr:contentPart>
      </mc:Choice>
      <mc:Fallback xmlns="">
        <xdr:pic>
          <xdr:nvPicPr>
            <xdr:cNvPr id="48" name="Ink 47">
              <a:extLst>
                <a:ext uri="{FF2B5EF4-FFF2-40B4-BE49-F238E27FC236}">
                  <a16:creationId xmlns:a16="http://schemas.microsoft.com/office/drawing/2014/main" id="{27D59375-8FCB-3A47-F1D9-8D152A28E466}"/>
                </a:ext>
              </a:extLst>
            </xdr:cNvPr>
            <xdr:cNvPicPr/>
          </xdr:nvPicPr>
          <xdr:blipFill>
            <a:blip xmlns:r="http://schemas.openxmlformats.org/officeDocument/2006/relationships" r:embed="rId19"/>
            <a:stretch>
              <a:fillRect/>
            </a:stretch>
          </xdr:blipFill>
          <xdr:spPr>
            <a:xfrm>
              <a:off x="3255480" y="750960"/>
              <a:ext cx="468360" cy="451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1107102</xdr:colOff>
      <xdr:row>5</xdr:row>
      <xdr:rowOff>0</xdr:rowOff>
    </xdr:from>
    <xdr:to>
      <xdr:col>14</xdr:col>
      <xdr:colOff>515104</xdr:colOff>
      <xdr:row>7</xdr:row>
      <xdr:rowOff>329213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16A59867-1795-43E0-FA81-A0E31EB4666B}"/>
                </a:ext>
              </a:extLst>
            </xdr14:cNvPr>
            <xdr14:cNvContentPartPr/>
          </xdr14:nvContentPartPr>
          <xdr14:nvPr macro=""/>
          <xdr14:xfrm>
            <a:off x="14956150" y="2010833"/>
            <a:ext cx="1902644" cy="1085166"/>
          </xdr14:xfrm>
        </xdr:contentPart>
      </mc:Choice>
      <mc:Fallback xmlns="">
        <xdr:pic>
          <xdr:nvPicPr>
            <xdr:cNvPr id="4" name="Ink 3">
              <a:extLst>
                <a:ext uri="{FF2B5EF4-FFF2-40B4-BE49-F238E27FC236}">
                  <a16:creationId xmlns:a16="http://schemas.microsoft.com/office/drawing/2014/main" id="{16A59867-1795-43E0-FA81-A0E31EB4666B}"/>
                </a:ext>
              </a:extLst>
            </xdr:cNvPr>
            <xdr:cNvPicPr/>
          </xdr:nvPicPr>
          <xdr:blipFill>
            <a:blip xmlns:r="http://schemas.openxmlformats.org/officeDocument/2006/relationships" r:embed="rId21"/>
            <a:stretch>
              <a:fillRect/>
            </a:stretch>
          </xdr:blipFill>
          <xdr:spPr>
            <a:xfrm>
              <a:off x="14950030" y="2004712"/>
              <a:ext cx="1914884" cy="1097407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2017812</xdr:colOff>
      <xdr:row>5</xdr:row>
      <xdr:rowOff>45127</xdr:rowOff>
    </xdr:from>
    <xdr:to>
      <xdr:col>2</xdr:col>
      <xdr:colOff>676234</xdr:colOff>
      <xdr:row>7</xdr:row>
      <xdr:rowOff>44094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">
          <xdr14:nvContentPartPr>
            <xdr14:cNvPr id="8" name="Ink 7">
              <a:extLst>
                <a:ext uri="{FF2B5EF4-FFF2-40B4-BE49-F238E27FC236}">
                  <a16:creationId xmlns:a16="http://schemas.microsoft.com/office/drawing/2014/main" id="{E3B9535A-3A3F-DDF8-742D-FF6F1B37C8EB}"/>
                </a:ext>
              </a:extLst>
            </xdr14:cNvPr>
            <xdr14:cNvContentPartPr/>
          </xdr14:nvContentPartPr>
          <xdr14:nvPr macro=""/>
          <xdr14:xfrm>
            <a:off x="2214360" y="2055960"/>
            <a:ext cx="911160" cy="754920"/>
          </xdr14:xfrm>
        </xdr:contentPart>
      </mc:Choice>
      <mc:Fallback xmlns="">
        <xdr:pic>
          <xdr:nvPicPr>
            <xdr:cNvPr id="8" name="Ink 7">
              <a:extLst>
                <a:ext uri="{FF2B5EF4-FFF2-40B4-BE49-F238E27FC236}">
                  <a16:creationId xmlns:a16="http://schemas.microsoft.com/office/drawing/2014/main" id="{E3B9535A-3A3F-DDF8-742D-FF6F1B37C8EB}"/>
                </a:ext>
              </a:extLst>
            </xdr:cNvPr>
            <xdr:cNvPicPr/>
          </xdr:nvPicPr>
          <xdr:blipFill>
            <a:blip xmlns:r="http://schemas.openxmlformats.org/officeDocument/2006/relationships" r:embed="rId23"/>
            <a:stretch>
              <a:fillRect/>
            </a:stretch>
          </xdr:blipFill>
          <xdr:spPr>
            <a:xfrm>
              <a:off x="2208240" y="2049840"/>
              <a:ext cx="923400" cy="76716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2139318</xdr:colOff>
      <xdr:row>2</xdr:row>
      <xdr:rowOff>14640</xdr:rowOff>
    </xdr:from>
    <xdr:to>
      <xdr:col>2</xdr:col>
      <xdr:colOff>792498</xdr:colOff>
      <xdr:row>2</xdr:row>
      <xdr:rowOff>371976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A2F0C18B-B079-024E-8712-F3B4ABCB4FED}"/>
                </a:ext>
              </a:extLst>
            </xdr14:cNvPr>
            <xdr14:cNvContentPartPr/>
          </xdr14:nvContentPartPr>
          <xdr14:nvPr macro=""/>
          <xdr14:xfrm>
            <a:off x="2335866" y="831069"/>
            <a:ext cx="905918" cy="357336"/>
          </xdr14:xfrm>
        </xdr:contentPart>
      </mc:Choice>
      <mc:Fallback xmlns="">
        <xdr:pic>
          <xdr:nvPicPr>
            <xdr:cNvPr id="36" name="Ink 35">
              <a:extLst>
                <a:ext uri="{FF2B5EF4-FFF2-40B4-BE49-F238E27FC236}">
                  <a16:creationId xmlns:a16="http://schemas.microsoft.com/office/drawing/2014/main" id="{6E68B083-898B-CBFA-64EB-D6B208D44543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833840" y="861840"/>
              <a:ext cx="913320" cy="37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997140</xdr:colOff>
      <xdr:row>15</xdr:row>
      <xdr:rowOff>185480</xdr:rowOff>
    </xdr:from>
    <xdr:to>
      <xdr:col>3</xdr:col>
      <xdr:colOff>1185420</xdr:colOff>
      <xdr:row>16</xdr:row>
      <xdr:rowOff>130640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8F055A41-E03C-8E43-ABC1-2CD97D14D86E}"/>
                </a:ext>
              </a:extLst>
            </xdr14:cNvPr>
            <xdr14:cNvContentPartPr/>
          </xdr14:nvContentPartPr>
          <xdr14:nvPr macro=""/>
          <xdr14:xfrm>
            <a:off x="4159440" y="6027480"/>
            <a:ext cx="188280" cy="326160"/>
          </xdr14:xfrm>
        </xdr:contentPart>
      </mc:Choice>
      <mc:Fallback xmlns="">
        <xdr:pic>
          <xdr:nvPicPr>
            <xdr:cNvPr id="46" name="Ink 45">
              <a:extLst>
                <a:ext uri="{FF2B5EF4-FFF2-40B4-BE49-F238E27FC236}">
                  <a16:creationId xmlns:a16="http://schemas.microsoft.com/office/drawing/2014/main" id="{50522B6E-1512-3A2C-AE64-D7A05F9D1544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4153320" y="6021360"/>
              <a:ext cx="200520" cy="338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57520</xdr:colOff>
      <xdr:row>9</xdr:row>
      <xdr:rowOff>185840</xdr:rowOff>
    </xdr:from>
    <xdr:to>
      <xdr:col>5</xdr:col>
      <xdr:colOff>148600</xdr:colOff>
      <xdr:row>11</xdr:row>
      <xdr:rowOff>170480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277B55A1-9E01-744A-AA5A-0D01A1F37F82}"/>
                </a:ext>
              </a:extLst>
            </xdr14:cNvPr>
            <xdr14:cNvContentPartPr/>
          </xdr14:nvContentPartPr>
          <xdr14:nvPr macro=""/>
          <xdr14:xfrm>
            <a:off x="5416920" y="3741840"/>
            <a:ext cx="91080" cy="746640"/>
          </xdr14:xfrm>
        </xdr:contentPart>
      </mc:Choice>
      <mc:Fallback xmlns="">
        <xdr:pic>
          <xdr:nvPicPr>
            <xdr:cNvPr id="47" name="Ink 46">
              <a:extLst>
                <a:ext uri="{FF2B5EF4-FFF2-40B4-BE49-F238E27FC236}">
                  <a16:creationId xmlns:a16="http://schemas.microsoft.com/office/drawing/2014/main" id="{B1B5753D-078C-E592-0603-18D1A9801A67}"/>
                </a:ext>
              </a:extLst>
            </xdr:cNvPr>
            <xdr:cNvPicPr/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5410800" y="3735720"/>
              <a:ext cx="103320" cy="75888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3</xdr:col>
      <xdr:colOff>508000</xdr:colOff>
      <xdr:row>0</xdr:row>
      <xdr:rowOff>88900</xdr:rowOff>
    </xdr:from>
    <xdr:to>
      <xdr:col>7</xdr:col>
      <xdr:colOff>101600</xdr:colOff>
      <xdr:row>7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F09E4CB-A273-1749-ADA7-DF07338538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444500</xdr:colOff>
      <xdr:row>0</xdr:row>
      <xdr:rowOff>82550</xdr:rowOff>
    </xdr:from>
    <xdr:to>
      <xdr:col>11</xdr:col>
      <xdr:colOff>673100</xdr:colOff>
      <xdr:row>7</xdr:row>
      <xdr:rowOff>31750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625EC08D-CB93-5144-A0BB-D022A1B72F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139700</xdr:colOff>
      <xdr:row>2</xdr:row>
      <xdr:rowOff>317500</xdr:rowOff>
    </xdr:from>
    <xdr:to>
      <xdr:col>14</xdr:col>
      <xdr:colOff>508000</xdr:colOff>
      <xdr:row>4</xdr:row>
      <xdr:rowOff>393700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2439832-3946-044D-A447-C8EBF74EE129}"/>
            </a:ext>
          </a:extLst>
        </xdr:cNvPr>
        <xdr:cNvSpPr txBox="1"/>
      </xdr:nvSpPr>
      <xdr:spPr>
        <a:xfrm>
          <a:off x="13982700" y="1143000"/>
          <a:ext cx="2870200" cy="838200"/>
        </a:xfrm>
        <a:prstGeom prst="rect">
          <a:avLst/>
        </a:prstGeom>
        <a:solidFill>
          <a:schemeClr val="accen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chemeClr val="bg1"/>
              </a:solidFill>
            </a:rPr>
            <a:t>NutriHub enters the profit here for 24</a:t>
          </a:r>
          <a:r>
            <a:rPr lang="en-US" sz="1100" baseline="0">
              <a:solidFill>
                <a:schemeClr val="bg1"/>
              </a:solidFill>
            </a:rPr>
            <a:t> months, for accurate charts. OR leave as is, profit pre website is 10-50% less than previous. According to data online.</a:t>
          </a:r>
        </a:p>
      </xdr:txBody>
    </xdr:sp>
    <xdr:clientData/>
  </xdr:twoCellAnchor>
  <xdr:twoCellAnchor>
    <xdr:from>
      <xdr:col>3</xdr:col>
      <xdr:colOff>1117600</xdr:colOff>
      <xdr:row>19</xdr:row>
      <xdr:rowOff>372534</xdr:rowOff>
    </xdr:from>
    <xdr:to>
      <xdr:col>6</xdr:col>
      <xdr:colOff>152400</xdr:colOff>
      <xdr:row>22</xdr:row>
      <xdr:rowOff>118534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E9E57FB-D1BA-FE4B-A918-C37037E514A4}"/>
            </a:ext>
          </a:extLst>
        </xdr:cNvPr>
        <xdr:cNvSpPr txBox="1"/>
      </xdr:nvSpPr>
      <xdr:spPr>
        <a:xfrm>
          <a:off x="4762500" y="7738534"/>
          <a:ext cx="3022600" cy="889000"/>
        </a:xfrm>
        <a:prstGeom prst="rect">
          <a:avLst/>
        </a:prstGeom>
        <a:solidFill>
          <a:schemeClr val="accen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>
              <a:solidFill>
                <a:schemeClr val="bg1"/>
              </a:solidFill>
            </a:rPr>
            <a:t>NutriHub</a:t>
          </a:r>
          <a:r>
            <a:rPr lang="en-US" sz="1400" baseline="0">
              <a:solidFill>
                <a:schemeClr val="bg1"/>
              </a:solidFill>
            </a:rPr>
            <a:t> enters the mean demand and STD, for accurate simulation.</a:t>
          </a:r>
          <a:endParaRPr lang="en-US" sz="14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287866</xdr:colOff>
      <xdr:row>9</xdr:row>
      <xdr:rowOff>304800</xdr:rowOff>
    </xdr:from>
    <xdr:to>
      <xdr:col>7</xdr:col>
      <xdr:colOff>508000</xdr:colOff>
      <xdr:row>11</xdr:row>
      <xdr:rowOff>152400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5214BA21-996D-D247-A4EE-D71F6BCBD999}"/>
            </a:ext>
          </a:extLst>
        </xdr:cNvPr>
        <xdr:cNvSpPr txBox="1"/>
      </xdr:nvSpPr>
      <xdr:spPr>
        <a:xfrm>
          <a:off x="6714066" y="3860800"/>
          <a:ext cx="2417234" cy="609600"/>
        </a:xfrm>
        <a:prstGeom prst="rect">
          <a:avLst/>
        </a:prstGeom>
        <a:solidFill>
          <a:schemeClr val="accen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>
              <a:solidFill>
                <a:schemeClr val="bg1"/>
              </a:solidFill>
            </a:rPr>
            <a:t>NutriHub</a:t>
          </a:r>
          <a:r>
            <a:rPr lang="en-US" sz="1400" baseline="0">
              <a:solidFill>
                <a:schemeClr val="bg1"/>
              </a:solidFill>
            </a:rPr>
            <a:t> enters the probability of each option getting selected.</a:t>
          </a:r>
          <a:endParaRPr lang="en-US" sz="14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5</xdr:col>
      <xdr:colOff>183573</xdr:colOff>
      <xdr:row>10</xdr:row>
      <xdr:rowOff>166773</xdr:rowOff>
    </xdr:from>
    <xdr:to>
      <xdr:col>5</xdr:col>
      <xdr:colOff>261333</xdr:colOff>
      <xdr:row>10</xdr:row>
      <xdr:rowOff>176853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0" name="Ink 9">
              <a:extLst>
                <a:ext uri="{FF2B5EF4-FFF2-40B4-BE49-F238E27FC236}">
                  <a16:creationId xmlns:a16="http://schemas.microsoft.com/office/drawing/2014/main" id="{0CD9F140-3603-7941-83A6-EAA986E66DBB}"/>
                </a:ext>
              </a:extLst>
            </xdr14:cNvPr>
            <xdr14:cNvContentPartPr/>
          </xdr14:nvContentPartPr>
          <xdr14:nvPr macro=""/>
          <xdr14:xfrm>
            <a:off x="6618240" y="4163040"/>
            <a:ext cx="77760" cy="10080"/>
          </xdr14:xfrm>
        </xdr:contentPart>
      </mc:Choice>
      <mc:Fallback xmlns="">
        <xdr:pic>
          <xdr:nvPicPr>
            <xdr:cNvPr id="31" name="Ink 30">
              <a:extLst>
                <a:ext uri="{FF2B5EF4-FFF2-40B4-BE49-F238E27FC236}">
                  <a16:creationId xmlns:a16="http://schemas.microsoft.com/office/drawing/2014/main" id="{7331A608-5F9B-36C8-0EFD-99D9C06D9C85}"/>
                </a:ext>
              </a:extLst>
            </xdr:cNvPr>
            <xdr:cNvPicPr/>
          </xdr:nvPicPr>
          <xdr:blipFill>
            <a:blip xmlns:r="http://schemas.openxmlformats.org/officeDocument/2006/relationships" r:embed="rId15"/>
            <a:stretch>
              <a:fillRect/>
            </a:stretch>
          </xdr:blipFill>
          <xdr:spPr>
            <a:xfrm>
              <a:off x="6612120" y="4156920"/>
              <a:ext cx="90000" cy="22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471268</xdr:colOff>
      <xdr:row>15</xdr:row>
      <xdr:rowOff>363173</xdr:rowOff>
    </xdr:from>
    <xdr:to>
      <xdr:col>3</xdr:col>
      <xdr:colOff>1033588</xdr:colOff>
      <xdr:row>19</xdr:row>
      <xdr:rowOff>371306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11" name="Ink 10">
              <a:extLst>
                <a:ext uri="{FF2B5EF4-FFF2-40B4-BE49-F238E27FC236}">
                  <a16:creationId xmlns:a16="http://schemas.microsoft.com/office/drawing/2014/main" id="{C32ED526-82FE-444A-B850-672E5B189F90}"/>
                </a:ext>
              </a:extLst>
            </xdr14:cNvPr>
            <xdr14:cNvContentPartPr/>
          </xdr14:nvContentPartPr>
          <xdr14:nvPr macro=""/>
          <xdr14:xfrm>
            <a:off x="4128868" y="6306773"/>
            <a:ext cx="562320" cy="1566000"/>
          </xdr14:xfrm>
        </xdr:contentPart>
      </mc:Choice>
      <mc:Fallback xmlns="">
        <xdr:pic>
          <xdr:nvPicPr>
            <xdr:cNvPr id="43" name="Ink 42">
              <a:extLst>
                <a:ext uri="{FF2B5EF4-FFF2-40B4-BE49-F238E27FC236}">
                  <a16:creationId xmlns:a16="http://schemas.microsoft.com/office/drawing/2014/main" id="{DF72503E-9C9E-FEA0-CE1E-5B52D493C1A0}"/>
                </a:ext>
              </a:extLst>
            </xdr:cNvPr>
            <xdr:cNvPicPr/>
          </xdr:nvPicPr>
          <xdr:blipFill>
            <a:blip xmlns:r="http://schemas.openxmlformats.org/officeDocument/2006/relationships" r:embed="rId17"/>
            <a:stretch>
              <a:fillRect/>
            </a:stretch>
          </xdr:blipFill>
          <xdr:spPr>
            <a:xfrm>
              <a:off x="4122748" y="6300469"/>
              <a:ext cx="574560" cy="1578608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0</xdr:col>
      <xdr:colOff>94345</xdr:colOff>
      <xdr:row>3</xdr:row>
      <xdr:rowOff>75595</xdr:rowOff>
    </xdr:from>
    <xdr:to>
      <xdr:col>3</xdr:col>
      <xdr:colOff>399145</xdr:colOff>
      <xdr:row>4</xdr:row>
      <xdr:rowOff>111276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125C64B8-4C70-D74A-96DA-2F1C927F45DD}"/>
            </a:ext>
          </a:extLst>
        </xdr:cNvPr>
        <xdr:cNvSpPr txBox="1"/>
      </xdr:nvSpPr>
      <xdr:spPr>
        <a:xfrm>
          <a:off x="94345" y="1282095"/>
          <a:ext cx="3949700" cy="416681"/>
        </a:xfrm>
        <a:prstGeom prst="rect">
          <a:avLst/>
        </a:prstGeom>
        <a:solidFill>
          <a:schemeClr val="accen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chemeClr val="bg1"/>
              </a:solidFill>
            </a:rPr>
            <a:t>Fixed cost</a:t>
          </a:r>
          <a:r>
            <a:rPr lang="en-US" sz="1100" baseline="0">
              <a:solidFill>
                <a:schemeClr val="bg1"/>
              </a:solidFill>
            </a:rPr>
            <a:t> for the website, such as shopify subscription.</a:t>
          </a:r>
        </a:p>
      </xdr:txBody>
    </xdr:sp>
    <xdr:clientData/>
  </xdr:twoCellAnchor>
  <xdr:twoCellAnchor editAs="oneCell">
    <xdr:from>
      <xdr:col>2</xdr:col>
      <xdr:colOff>812314</xdr:colOff>
      <xdr:row>1</xdr:row>
      <xdr:rowOff>318628</xdr:rowOff>
    </xdr:from>
    <xdr:to>
      <xdr:col>3</xdr:col>
      <xdr:colOff>74030</xdr:colOff>
      <xdr:row>3</xdr:row>
      <xdr:rowOff>1875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13" name="Ink 12">
              <a:extLst>
                <a:ext uri="{FF2B5EF4-FFF2-40B4-BE49-F238E27FC236}">
                  <a16:creationId xmlns:a16="http://schemas.microsoft.com/office/drawing/2014/main" id="{8FC426DC-8522-A14E-AC57-8B36C770DDDC}"/>
                </a:ext>
              </a:extLst>
            </xdr14:cNvPr>
            <xdr14:cNvContentPartPr/>
          </xdr14:nvContentPartPr>
          <xdr14:nvPr macro=""/>
          <xdr14:xfrm>
            <a:off x="3261600" y="757080"/>
            <a:ext cx="456120" cy="439200"/>
          </xdr14:xfrm>
        </xdr:contentPart>
      </mc:Choice>
      <mc:Fallback xmlns="">
        <xdr:pic>
          <xdr:nvPicPr>
            <xdr:cNvPr id="48" name="Ink 47">
              <a:extLst>
                <a:ext uri="{FF2B5EF4-FFF2-40B4-BE49-F238E27FC236}">
                  <a16:creationId xmlns:a16="http://schemas.microsoft.com/office/drawing/2014/main" id="{27D59375-8FCB-3A47-F1D9-8D152A28E466}"/>
                </a:ext>
              </a:extLst>
            </xdr:cNvPr>
            <xdr:cNvPicPr/>
          </xdr:nvPicPr>
          <xdr:blipFill>
            <a:blip xmlns:r="http://schemas.openxmlformats.org/officeDocument/2006/relationships" r:embed="rId19"/>
            <a:stretch>
              <a:fillRect/>
            </a:stretch>
          </xdr:blipFill>
          <xdr:spPr>
            <a:xfrm>
              <a:off x="3255480" y="750960"/>
              <a:ext cx="468360" cy="451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1107102</xdr:colOff>
      <xdr:row>5</xdr:row>
      <xdr:rowOff>0</xdr:rowOff>
    </xdr:from>
    <xdr:to>
      <xdr:col>14</xdr:col>
      <xdr:colOff>515104</xdr:colOff>
      <xdr:row>7</xdr:row>
      <xdr:rowOff>329213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14" name="Ink 13">
              <a:extLst>
                <a:ext uri="{FF2B5EF4-FFF2-40B4-BE49-F238E27FC236}">
                  <a16:creationId xmlns:a16="http://schemas.microsoft.com/office/drawing/2014/main" id="{9A964CE8-BAF9-3549-8AC9-963FDB99409E}"/>
                </a:ext>
              </a:extLst>
            </xdr14:cNvPr>
            <xdr14:cNvContentPartPr/>
          </xdr14:nvContentPartPr>
          <xdr14:nvPr macro=""/>
          <xdr14:xfrm>
            <a:off x="14956150" y="2010833"/>
            <a:ext cx="1902644" cy="1085166"/>
          </xdr14:xfrm>
        </xdr:contentPart>
      </mc:Choice>
      <mc:Fallback xmlns="">
        <xdr:pic>
          <xdr:nvPicPr>
            <xdr:cNvPr id="4" name="Ink 3">
              <a:extLst>
                <a:ext uri="{FF2B5EF4-FFF2-40B4-BE49-F238E27FC236}">
                  <a16:creationId xmlns:a16="http://schemas.microsoft.com/office/drawing/2014/main" id="{16A59867-1795-43E0-FA81-A0E31EB4666B}"/>
                </a:ext>
              </a:extLst>
            </xdr:cNvPr>
            <xdr:cNvPicPr/>
          </xdr:nvPicPr>
          <xdr:blipFill>
            <a:blip xmlns:r="http://schemas.openxmlformats.org/officeDocument/2006/relationships" r:embed="rId21"/>
            <a:stretch>
              <a:fillRect/>
            </a:stretch>
          </xdr:blipFill>
          <xdr:spPr>
            <a:xfrm>
              <a:off x="14950030" y="2004712"/>
              <a:ext cx="1914884" cy="1097407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2017812</xdr:colOff>
      <xdr:row>5</xdr:row>
      <xdr:rowOff>45127</xdr:rowOff>
    </xdr:from>
    <xdr:to>
      <xdr:col>2</xdr:col>
      <xdr:colOff>676234</xdr:colOff>
      <xdr:row>7</xdr:row>
      <xdr:rowOff>44094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">
          <xdr14:nvContentPartPr>
            <xdr14:cNvPr id="15" name="Ink 14">
              <a:extLst>
                <a:ext uri="{FF2B5EF4-FFF2-40B4-BE49-F238E27FC236}">
                  <a16:creationId xmlns:a16="http://schemas.microsoft.com/office/drawing/2014/main" id="{96B59BBC-F098-9F4A-A849-916BCEF992ED}"/>
                </a:ext>
              </a:extLst>
            </xdr14:cNvPr>
            <xdr14:cNvContentPartPr/>
          </xdr14:nvContentPartPr>
          <xdr14:nvPr macro=""/>
          <xdr14:xfrm>
            <a:off x="2214360" y="2055960"/>
            <a:ext cx="911160" cy="754920"/>
          </xdr14:xfrm>
        </xdr:contentPart>
      </mc:Choice>
      <mc:Fallback xmlns="">
        <xdr:pic>
          <xdr:nvPicPr>
            <xdr:cNvPr id="8" name="Ink 7">
              <a:extLst>
                <a:ext uri="{FF2B5EF4-FFF2-40B4-BE49-F238E27FC236}">
                  <a16:creationId xmlns:a16="http://schemas.microsoft.com/office/drawing/2014/main" id="{E3B9535A-3A3F-DDF8-742D-FF6F1B37C8EB}"/>
                </a:ext>
              </a:extLst>
            </xdr:cNvPr>
            <xdr:cNvPicPr/>
          </xdr:nvPicPr>
          <xdr:blipFill>
            <a:blip xmlns:r="http://schemas.openxmlformats.org/officeDocument/2006/relationships" r:embed="rId23"/>
            <a:stretch>
              <a:fillRect/>
            </a:stretch>
          </xdr:blipFill>
          <xdr:spPr>
            <a:xfrm>
              <a:off x="2208240" y="2049840"/>
              <a:ext cx="923400" cy="76716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2109080</xdr:colOff>
      <xdr:row>2</xdr:row>
      <xdr:rowOff>29760</xdr:rowOff>
    </xdr:from>
    <xdr:to>
      <xdr:col>2</xdr:col>
      <xdr:colOff>762260</xdr:colOff>
      <xdr:row>3</xdr:row>
      <xdr:rowOff>9120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9A77E44D-2592-E746-B62D-C7AE381E4413}"/>
                </a:ext>
              </a:extLst>
            </xdr14:cNvPr>
            <xdr14:cNvContentPartPr/>
          </xdr14:nvContentPartPr>
          <xdr14:nvPr macro=""/>
          <xdr14:xfrm>
            <a:off x="2305628" y="846189"/>
            <a:ext cx="905918" cy="357336"/>
          </xdr14:xfrm>
        </xdr:contentPart>
      </mc:Choice>
      <mc:Fallback xmlns="">
        <xdr:pic>
          <xdr:nvPicPr>
            <xdr:cNvPr id="36" name="Ink 35">
              <a:extLst>
                <a:ext uri="{FF2B5EF4-FFF2-40B4-BE49-F238E27FC236}">
                  <a16:creationId xmlns:a16="http://schemas.microsoft.com/office/drawing/2014/main" id="{6E68B083-898B-CBFA-64EB-D6B208D44543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833840" y="861840"/>
              <a:ext cx="913320" cy="37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891306</xdr:colOff>
      <xdr:row>9</xdr:row>
      <xdr:rowOff>245956</xdr:rowOff>
    </xdr:from>
    <xdr:to>
      <xdr:col>10</xdr:col>
      <xdr:colOff>1079586</xdr:colOff>
      <xdr:row>10</xdr:row>
      <xdr:rowOff>191116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8400DEAE-8DDA-594E-A239-B93258F5BCE6}"/>
                </a:ext>
              </a:extLst>
            </xdr14:cNvPr>
            <xdr14:cNvContentPartPr/>
          </xdr14:nvContentPartPr>
          <xdr14:nvPr macro=""/>
          <xdr14:xfrm>
            <a:off x="12699282" y="3768694"/>
            <a:ext cx="188280" cy="323136"/>
          </xdr14:xfrm>
        </xdr:contentPart>
      </mc:Choice>
      <mc:Fallback xmlns="">
        <xdr:pic>
          <xdr:nvPicPr>
            <xdr:cNvPr id="46" name="Ink 45">
              <a:extLst>
                <a:ext uri="{FF2B5EF4-FFF2-40B4-BE49-F238E27FC236}">
                  <a16:creationId xmlns:a16="http://schemas.microsoft.com/office/drawing/2014/main" id="{50522B6E-1512-3A2C-AE64-D7A05F9D1544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4153320" y="6021360"/>
              <a:ext cx="200520" cy="338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87757</xdr:colOff>
      <xdr:row>9</xdr:row>
      <xdr:rowOff>140484</xdr:rowOff>
    </xdr:from>
    <xdr:to>
      <xdr:col>5</xdr:col>
      <xdr:colOff>749154</xdr:colOff>
      <xdr:row>23</xdr:row>
      <xdr:rowOff>226787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16A62997-A318-3047-A6E3-641A14644A26}"/>
                </a:ext>
              </a:extLst>
            </xdr14:cNvPr>
            <xdr14:cNvContentPartPr/>
          </xdr14:nvContentPartPr>
          <xdr14:nvPr macro=""/>
          <xdr14:xfrm>
            <a:off x="6664543" y="3663222"/>
            <a:ext cx="661397" cy="5377970"/>
          </xdr14:xfrm>
        </xdr:contentPart>
      </mc:Choice>
      <mc:Fallback xmlns="">
        <xdr:pic>
          <xdr:nvPicPr>
            <xdr:cNvPr id="47" name="Ink 46">
              <a:extLst>
                <a:ext uri="{FF2B5EF4-FFF2-40B4-BE49-F238E27FC236}">
                  <a16:creationId xmlns:a16="http://schemas.microsoft.com/office/drawing/2014/main" id="{B1B5753D-078C-E592-0603-18D1A9801A67}"/>
                </a:ext>
              </a:extLst>
            </xdr:cNvPr>
            <xdr:cNvPicPr/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5410800" y="3735720"/>
              <a:ext cx="103320" cy="75888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3</xdr:col>
      <xdr:colOff>508000</xdr:colOff>
      <xdr:row>0</xdr:row>
      <xdr:rowOff>88900</xdr:rowOff>
    </xdr:from>
    <xdr:to>
      <xdr:col>7</xdr:col>
      <xdr:colOff>101600</xdr:colOff>
      <xdr:row>7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5FFB526-1D82-AD49-A39F-CDD75721DB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444500</xdr:colOff>
      <xdr:row>0</xdr:row>
      <xdr:rowOff>82550</xdr:rowOff>
    </xdr:from>
    <xdr:to>
      <xdr:col>11</xdr:col>
      <xdr:colOff>673100</xdr:colOff>
      <xdr:row>7</xdr:row>
      <xdr:rowOff>31750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1402D3E6-8372-3640-8830-93DC3593CF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14</xdr:col>
      <xdr:colOff>200177</xdr:colOff>
      <xdr:row>3</xdr:row>
      <xdr:rowOff>60476</xdr:rowOff>
    </xdr:from>
    <xdr:to>
      <xdr:col>17</xdr:col>
      <xdr:colOff>477762</xdr:colOff>
      <xdr:row>5</xdr:row>
      <xdr:rowOff>76200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64F7414-E839-A44C-A365-25684A525F88}"/>
            </a:ext>
          </a:extLst>
        </xdr:cNvPr>
        <xdr:cNvSpPr txBox="1"/>
      </xdr:nvSpPr>
      <xdr:spPr>
        <a:xfrm>
          <a:off x="16800891" y="1254881"/>
          <a:ext cx="2968776" cy="832152"/>
        </a:xfrm>
        <a:prstGeom prst="rect">
          <a:avLst/>
        </a:prstGeom>
        <a:solidFill>
          <a:schemeClr val="accen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chemeClr val="bg1"/>
              </a:solidFill>
            </a:rPr>
            <a:t>NutriHub enters the profit here for 24</a:t>
          </a:r>
          <a:r>
            <a:rPr lang="en-US" sz="1100" baseline="0">
              <a:solidFill>
                <a:schemeClr val="bg1"/>
              </a:solidFill>
            </a:rPr>
            <a:t> months, for accurate charts. OR leave as is, profit pre website is 10-50% less than previous. According to data online.</a:t>
          </a:r>
        </a:p>
      </xdr:txBody>
    </xdr:sp>
    <xdr:clientData/>
  </xdr:twoCellAnchor>
  <xdr:twoCellAnchor>
    <xdr:from>
      <xdr:col>10</xdr:col>
      <xdr:colOff>1072242</xdr:colOff>
      <xdr:row>13</xdr:row>
      <xdr:rowOff>160867</xdr:rowOff>
    </xdr:from>
    <xdr:to>
      <xdr:col>13</xdr:col>
      <xdr:colOff>893233</xdr:colOff>
      <xdr:row>15</xdr:row>
      <xdr:rowOff>284844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0BAB2BF-3D37-B042-8B17-7EDCD5425504}"/>
            </a:ext>
          </a:extLst>
        </xdr:cNvPr>
        <xdr:cNvSpPr txBox="1"/>
      </xdr:nvSpPr>
      <xdr:spPr>
        <a:xfrm>
          <a:off x="12880218" y="5195510"/>
          <a:ext cx="3026229" cy="879929"/>
        </a:xfrm>
        <a:prstGeom prst="rect">
          <a:avLst/>
        </a:prstGeom>
        <a:solidFill>
          <a:schemeClr val="accen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>
              <a:solidFill>
                <a:schemeClr val="bg1"/>
              </a:solidFill>
            </a:rPr>
            <a:t>NutriHub</a:t>
          </a:r>
          <a:r>
            <a:rPr lang="en-US" sz="1400" baseline="0">
              <a:solidFill>
                <a:schemeClr val="bg1"/>
              </a:solidFill>
            </a:rPr>
            <a:t> enters the mean demand and STD, for accurate simulation.</a:t>
          </a:r>
          <a:endParaRPr lang="en-US" sz="14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665842</xdr:colOff>
      <xdr:row>13</xdr:row>
      <xdr:rowOff>289682</xdr:rowOff>
    </xdr:from>
    <xdr:to>
      <xdr:col>7</xdr:col>
      <xdr:colOff>885976</xdr:colOff>
      <xdr:row>15</xdr:row>
      <xdr:rowOff>137282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263CB1A3-750D-374D-9183-A3DEC6660C12}"/>
            </a:ext>
          </a:extLst>
        </xdr:cNvPr>
        <xdr:cNvSpPr txBox="1"/>
      </xdr:nvSpPr>
      <xdr:spPr>
        <a:xfrm>
          <a:off x="7242628" y="5324325"/>
          <a:ext cx="2427515" cy="603552"/>
        </a:xfrm>
        <a:prstGeom prst="rect">
          <a:avLst/>
        </a:prstGeom>
        <a:solidFill>
          <a:schemeClr val="accen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>
              <a:solidFill>
                <a:schemeClr val="bg1"/>
              </a:solidFill>
            </a:rPr>
            <a:t>NutriHub</a:t>
          </a:r>
          <a:r>
            <a:rPr lang="en-US" sz="1400" baseline="0">
              <a:solidFill>
                <a:schemeClr val="bg1"/>
              </a:solidFill>
            </a:rPr>
            <a:t> enters the probability of each option getting selected.</a:t>
          </a:r>
          <a:endParaRPr lang="en-US" sz="14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10</xdr:col>
      <xdr:colOff>395673</xdr:colOff>
      <xdr:row>10</xdr:row>
      <xdr:rowOff>60793</xdr:rowOff>
    </xdr:from>
    <xdr:to>
      <xdr:col>10</xdr:col>
      <xdr:colOff>957993</xdr:colOff>
      <xdr:row>14</xdr:row>
      <xdr:rowOff>68926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1" name="Ink 10">
              <a:extLst>
                <a:ext uri="{FF2B5EF4-FFF2-40B4-BE49-F238E27FC236}">
                  <a16:creationId xmlns:a16="http://schemas.microsoft.com/office/drawing/2014/main" id="{D20D7225-2B1E-7C4C-BF23-7805D11A5ADD}"/>
                </a:ext>
              </a:extLst>
            </xdr14:cNvPr>
            <xdr14:cNvContentPartPr/>
          </xdr14:nvContentPartPr>
          <xdr14:nvPr macro=""/>
          <xdr14:xfrm>
            <a:off x="12203649" y="3961507"/>
            <a:ext cx="562320" cy="1520038"/>
          </xdr14:xfrm>
        </xdr:contentPart>
      </mc:Choice>
      <mc:Fallback xmlns="">
        <xdr:pic>
          <xdr:nvPicPr>
            <xdr:cNvPr id="43" name="Ink 42">
              <a:extLst>
                <a:ext uri="{FF2B5EF4-FFF2-40B4-BE49-F238E27FC236}">
                  <a16:creationId xmlns:a16="http://schemas.microsoft.com/office/drawing/2014/main" id="{DF72503E-9C9E-FEA0-CE1E-5B52D493C1A0}"/>
                </a:ext>
              </a:extLst>
            </xdr:cNvPr>
            <xdr:cNvPicPr/>
          </xdr:nvPicPr>
          <xdr:blipFill>
            <a:blip xmlns:r="http://schemas.openxmlformats.org/officeDocument/2006/relationships" r:embed="rId17"/>
            <a:stretch>
              <a:fillRect/>
            </a:stretch>
          </xdr:blipFill>
          <xdr:spPr>
            <a:xfrm>
              <a:off x="4122748" y="6300469"/>
              <a:ext cx="574560" cy="1578608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0</xdr:col>
      <xdr:colOff>94345</xdr:colOff>
      <xdr:row>3</xdr:row>
      <xdr:rowOff>75595</xdr:rowOff>
    </xdr:from>
    <xdr:to>
      <xdr:col>3</xdr:col>
      <xdr:colOff>399145</xdr:colOff>
      <xdr:row>4</xdr:row>
      <xdr:rowOff>111276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7C043D7D-CCEE-9E46-B118-71C4DACD007D}"/>
            </a:ext>
          </a:extLst>
        </xdr:cNvPr>
        <xdr:cNvSpPr txBox="1"/>
      </xdr:nvSpPr>
      <xdr:spPr>
        <a:xfrm>
          <a:off x="94345" y="1282095"/>
          <a:ext cx="3949700" cy="416681"/>
        </a:xfrm>
        <a:prstGeom prst="rect">
          <a:avLst/>
        </a:prstGeom>
        <a:solidFill>
          <a:schemeClr val="accen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chemeClr val="bg1"/>
              </a:solidFill>
            </a:rPr>
            <a:t>Fixed cost</a:t>
          </a:r>
          <a:r>
            <a:rPr lang="en-US" sz="1100" baseline="0">
              <a:solidFill>
                <a:schemeClr val="bg1"/>
              </a:solidFill>
            </a:rPr>
            <a:t> for the website, such as shopify subscription.</a:t>
          </a:r>
        </a:p>
      </xdr:txBody>
    </xdr:sp>
    <xdr:clientData/>
  </xdr:twoCellAnchor>
  <xdr:twoCellAnchor editAs="oneCell">
    <xdr:from>
      <xdr:col>2</xdr:col>
      <xdr:colOff>812314</xdr:colOff>
      <xdr:row>1</xdr:row>
      <xdr:rowOff>318628</xdr:rowOff>
    </xdr:from>
    <xdr:to>
      <xdr:col>3</xdr:col>
      <xdr:colOff>74030</xdr:colOff>
      <xdr:row>3</xdr:row>
      <xdr:rowOff>1875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13" name="Ink 12">
              <a:extLst>
                <a:ext uri="{FF2B5EF4-FFF2-40B4-BE49-F238E27FC236}">
                  <a16:creationId xmlns:a16="http://schemas.microsoft.com/office/drawing/2014/main" id="{A217DFD7-6B7F-CC46-9F2B-724ECB252DCE}"/>
                </a:ext>
              </a:extLst>
            </xdr14:cNvPr>
            <xdr14:cNvContentPartPr/>
          </xdr14:nvContentPartPr>
          <xdr14:nvPr macro=""/>
          <xdr14:xfrm>
            <a:off x="3261600" y="757080"/>
            <a:ext cx="456120" cy="439200"/>
          </xdr14:xfrm>
        </xdr:contentPart>
      </mc:Choice>
      <mc:Fallback xmlns="">
        <xdr:pic>
          <xdr:nvPicPr>
            <xdr:cNvPr id="48" name="Ink 47">
              <a:extLst>
                <a:ext uri="{FF2B5EF4-FFF2-40B4-BE49-F238E27FC236}">
                  <a16:creationId xmlns:a16="http://schemas.microsoft.com/office/drawing/2014/main" id="{27D59375-8FCB-3A47-F1D9-8D152A28E466}"/>
                </a:ext>
              </a:extLst>
            </xdr:cNvPr>
            <xdr:cNvPicPr/>
          </xdr:nvPicPr>
          <xdr:blipFill>
            <a:blip xmlns:r="http://schemas.openxmlformats.org/officeDocument/2006/relationships" r:embed="rId19"/>
            <a:stretch>
              <a:fillRect/>
            </a:stretch>
          </xdr:blipFill>
          <xdr:spPr>
            <a:xfrm>
              <a:off x="3255480" y="750960"/>
              <a:ext cx="468360" cy="451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245841</xdr:colOff>
      <xdr:row>4</xdr:row>
      <xdr:rowOff>29713</xdr:rowOff>
    </xdr:from>
    <xdr:to>
      <xdr:col>14</xdr:col>
      <xdr:colOff>531</xdr:colOff>
      <xdr:row>8</xdr:row>
      <xdr:rowOff>359976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14" name="Ink 13">
              <a:extLst>
                <a:ext uri="{FF2B5EF4-FFF2-40B4-BE49-F238E27FC236}">
                  <a16:creationId xmlns:a16="http://schemas.microsoft.com/office/drawing/2014/main" id="{8EECED25-0825-BE48-858B-DD5CCB2DC6D3}"/>
                </a:ext>
              </a:extLst>
            </xdr14:cNvPr>
            <xdr14:cNvContentPartPr/>
          </xdr14:nvContentPartPr>
          <xdr14:nvPr macro=""/>
          <xdr14:xfrm rot="5750906">
            <a:off x="15107340" y="2010833"/>
            <a:ext cx="1902644" cy="1085166"/>
          </xdr14:xfrm>
        </xdr:contentPart>
      </mc:Choice>
      <mc:Fallback xmlns="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8EECED25-0825-BE48-858B-DD5CCB2DC6D3}"/>
                </a:ext>
              </a:extLst>
            </xdr:cNvPr>
            <xdr:cNvPicPr/>
          </xdr:nvPicPr>
          <xdr:blipFill>
            <a:blip xmlns:r="http://schemas.openxmlformats.org/officeDocument/2006/relationships" r:embed="rId21"/>
            <a:stretch>
              <a:fillRect/>
            </a:stretch>
          </xdr:blipFill>
          <xdr:spPr>
            <a:xfrm rot="5750906">
              <a:off x="15101269" y="2004731"/>
              <a:ext cx="1914785" cy="1097371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835974</xdr:colOff>
      <xdr:row>11</xdr:row>
      <xdr:rowOff>352710</xdr:rowOff>
    </xdr:from>
    <xdr:to>
      <xdr:col>7</xdr:col>
      <xdr:colOff>41953</xdr:colOff>
      <xdr:row>13</xdr:row>
      <xdr:rowOff>244037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">
          <xdr14:nvContentPartPr>
            <xdr14:cNvPr id="15" name="Ink 14">
              <a:extLst>
                <a:ext uri="{FF2B5EF4-FFF2-40B4-BE49-F238E27FC236}">
                  <a16:creationId xmlns:a16="http://schemas.microsoft.com/office/drawing/2014/main" id="{1E902559-5565-1CD8-BF00-131FFF8A2212}"/>
                </a:ext>
              </a:extLst>
            </xdr14:cNvPr>
            <xdr14:cNvContentPartPr/>
          </xdr14:nvContentPartPr>
          <xdr14:nvPr macro=""/>
          <xdr14:xfrm>
            <a:off x="7412760" y="4631400"/>
            <a:ext cx="1413360" cy="647280"/>
          </xdr14:xfrm>
        </xdr:contentPart>
      </mc:Choice>
      <mc:Fallback xmlns="">
        <xdr:pic>
          <xdr:nvPicPr>
            <xdr:cNvPr id="15" name="Ink 14">
              <a:extLst>
                <a:ext uri="{FF2B5EF4-FFF2-40B4-BE49-F238E27FC236}">
                  <a16:creationId xmlns:a16="http://schemas.microsoft.com/office/drawing/2014/main" id="{1E902559-5565-1CD8-BF00-131FFF8A2212}"/>
                </a:ext>
              </a:extLst>
            </xdr:cNvPr>
            <xdr:cNvPicPr/>
          </xdr:nvPicPr>
          <xdr:blipFill>
            <a:blip xmlns:r="http://schemas.openxmlformats.org/officeDocument/2006/relationships" r:embed="rId23"/>
            <a:stretch>
              <a:fillRect/>
            </a:stretch>
          </xdr:blipFill>
          <xdr:spPr>
            <a:xfrm>
              <a:off x="7406640" y="4625280"/>
              <a:ext cx="1425600" cy="659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2171532</xdr:colOff>
      <xdr:row>5</xdr:row>
      <xdr:rowOff>45487</xdr:rowOff>
    </xdr:from>
    <xdr:to>
      <xdr:col>2</xdr:col>
      <xdr:colOff>553474</xdr:colOff>
      <xdr:row>7</xdr:row>
      <xdr:rowOff>70014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">
          <xdr14:nvContentPartPr>
            <xdr14:cNvPr id="18" name="Ink 17">
              <a:extLst>
                <a:ext uri="{FF2B5EF4-FFF2-40B4-BE49-F238E27FC236}">
                  <a16:creationId xmlns:a16="http://schemas.microsoft.com/office/drawing/2014/main" id="{8F4A0332-818A-6BF8-CBFB-7A9C886C3C83}"/>
                </a:ext>
              </a:extLst>
            </xdr14:cNvPr>
            <xdr14:cNvContentPartPr/>
          </xdr14:nvContentPartPr>
          <xdr14:nvPr macro=""/>
          <xdr14:xfrm>
            <a:off x="2368080" y="2056320"/>
            <a:ext cx="634680" cy="780480"/>
          </xdr14:xfrm>
        </xdr:contentPart>
      </mc:Choice>
      <mc:Fallback xmlns="">
        <xdr:pic>
          <xdr:nvPicPr>
            <xdr:cNvPr id="18" name="Ink 17">
              <a:extLst>
                <a:ext uri="{FF2B5EF4-FFF2-40B4-BE49-F238E27FC236}">
                  <a16:creationId xmlns:a16="http://schemas.microsoft.com/office/drawing/2014/main" id="{8F4A0332-818A-6BF8-CBFB-7A9C886C3C83}"/>
                </a:ext>
              </a:extLst>
            </xdr:cNvPr>
            <xdr:cNvPicPr/>
          </xdr:nvPicPr>
          <xdr:blipFill>
            <a:blip xmlns:r="http://schemas.openxmlformats.org/officeDocument/2006/relationships" r:embed="rId25"/>
            <a:stretch>
              <a:fillRect/>
            </a:stretch>
          </xdr:blipFill>
          <xdr:spPr>
            <a:xfrm>
              <a:off x="2361960" y="2050203"/>
              <a:ext cx="646920" cy="792714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4-21T17:52:37.231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2382 166 24575,'-9'-12'0,"-3"3"0,-8 0 0,0-2 0,0 0 0,-28-7 0,21 16-8503,-56-16 8503,54 6-940,-33 2 1,-22 0 0,11 1 939,-5-4-286,-14 2 1,-12 4 285,27 5 0,-1 3 0,12 0 0,-8-1 0,-9 0 0,-28 0 0,-1 0 0,29 0 0,6 0 0,-4 3 0,-28 2 0,-2 3 0,20 2 0,20 6 0,5 2 0,-3-6 0,-6 0 0,12 6 0,8 14 0,20 1 0,30-6 0,-8 23 0,-1 1 0,12-18 0,10 35 0,2 1 0,-3-34 0,34 43 0,7-1 0,-23-39 0,24 8 0,19 9 0,-13-11 0,-10-11 2004,8 1 0,12-3-2004,29-8 0,-7-10-49,-26-6 49,-1-2 0,22 1 0,11 0 0,2-3 0,-10-5-1039,-4-9 0,-4-4 0,-1-2 0,1 3 1039,2 8 0,1 4 0,0-2 0,2-6 0,-1-9 0,7-6 0,-2-3 0,-10 2 0,-17 7 4109,12-6-4109,-7-8 0,8-9 0,-15 7 0,-19 5 0,9-53 0,-47 56-778,-12-20 778,-8 27 0,0-1 0,0 1 0,-1 0 0,1 0-1208,0 8 1208,0-6 0,-1 16 0,10-16 0,-7 16-1728,-38-22 0,-7-6 1728,16 10-964,-21-5 1,7 2 963,41 14 0,9 9 0,2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4-21T17:53:57.274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385 0 24575,'-20'0'0,"-27"0"0,-7 9 0,0-7 0,7 7 0,17 0 0,8-6 0,-7 6 0,8-1 0,1-5 0,0 6 0,9 0 0,2 2 0,18 9 0,2 0 0,9 0 0,27 27 0,-20-20 0,28 38 0,-32-50 0,6 30 0,-18-31 0,7 32 0,-7-30 0,0 20 0,-2-25 0,-9 9 0,0 9 0,-9 3 0,7-1 0,-16-2 0,16-9 0,-7 0 0,0-9 0,6 7 0,-15-16 0,16 16 0,-16-15 0,16 14 0,-16-14 0,16 15 0,-7-7 0,9 9 0,9-9 0,-7 7 0,16-7 0,-16 9 0,16-9 0,-16 7 0,16-16 0,-7 7 0,0 0 0,7-6 0,-7 6 0,1-1 0,5-5 0,-5 6 0,8-9 0,0 0 0,0 0 0,0 0 0,0 0 0,0 0 0,0 0 0,1 0 0,-1 0 0,-9 0 0,-2 0 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4-21T17:58:36.409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93 1 24575,'-21'0'0,"1"0"0,-9 8 0,15 4 0,5-1 0,21-2 0,8-9 0,0 0 0,0 0 0,-9 9 0,43 2 0,-34 9 0,36 9 0,-45-7 0,-2 7 0,0 36-3392,-16 3 0,-2 3 3392,13 21 0,-15-13 0,-8 14 0,4-22-4537,9-21 4537,-8 15 0,1 6 0,11-21 0,4 1 0,2 14 0,1 0 0,-5-4 0,2 1 0,11 35 0,1-13 4537,-10-46-4537,10 27 0,-1-2 0,-11-34 6784,16 27-6784,-16-36 0,7 0 0,-18-9-6784,7 7 6784,-16-7 0,-2 27 0,6-13 0,-22 40 0,32-39 0,-23 48 0,24-47 0,-15 11 0,16-20 0,-7-16 0,9 7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4-21T23:26:37.987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24575,'27'0'0,"-12"12"0,8-9 0,-8 9 0,12-12 0,0 0 0,0 0 0,0 0 0,-12 0 0,-4 0 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4-21T23:27:07.716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1421 0 24575,'-12'26'0,"-15"1"0,9-2-9831,-18 12 8341,21-18 1490,0 14 2818,-10-30-2818,-27 40 0,-18 27 0,9-10-2818,-8 4 2818,2-2 0,-14 9 0,22-13-587,29-18 587,-11 6 0,-5 4 0,-17 12 0,15 10 0,-7 18 0,5-12 1572,9-24 0,1 1-1572,8 8 0,-3 13 0,0 7 0,2-4 0,6-13-662,-1 4 0,2 1 662,4-1 0,-3 11 0,0 6 0,3-7 0,5-14 0,5-3 0,3-1 0,-1 6 0,-1 17 0,0 6 0,1-6 0,4-16 0,3-6 0,3-2 0,3 24 0,2 19 0,2-2 0,2-23 0,12 14 0,7-18 0,9 13 0,-4-18 0,6-12 0,2-6 0,10 11 0,-9-11 0,0-1 0,12-7 0,15 3 0,-11-8 0,5-1 0,9-2 0,16 4 0,-15-9 0,-8-8 0,10 3 0,17 3 0,-17-3 0,-10-7 0,17 2 0,-3-3 5148,-34-7-5148,-6 0 1065,-40-8-1065,-14 10 0,0-2 0,-9-9 1561,-3 10-1561,-3-1 0,-21 4 0,21-1 2314,-33-2-2314,30-12 0,-54 0 0,51-12 0,-48-5 0,-3-4-685,33-10 685,-17 2 0,-18-1 0,18 5 0,20 0 0,-11 2 0,-22-9 0,0 1 0,23 13 0,16 15 0,-58-22 0,29 8 0,98 30 0,-9 10 0,23 3 0,4-8 0,36 28 0,-19-40-3050,16 11 1,-1 1 3049,-14-16 0,9 4 0,15 2 0,-20 2 0,-22 3 0,40-4 0,26 0 0,-24-1 0,-33 7 0,22-9 0,21-3 0,-20 0 0,-17-3 0,1 0 0,-3 0 0,-13 0 0,-15-13 0,-15-1 6784,-12-12-6784,0-11 0,0 7 0,-24-42 0,18 37 0,-22-19 0,-4 1 0,11 14 0,-16-13 0,-1-3 0,5 10 0,-18-20 0,12 4 0,-27-6 0,18 21 0,-3-1 0,39 47 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4-21T23:29:34.854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0 441 24575,'11'-14'0,"2"3"0,1 1 0,17-5 0,-16 3 0,21-12 0,-13 12 0,2-2 0,-12-8 0,8 20 0,-7-9 0,30-11 0,29-26 0,-18 3 0,-4 11 0,-4 1 0,-14 6 0,54-8 0,-55 21 0,45-8 0,-49 20 0,39-10 0,-37 12 0,26 12 0,-30 0 0,9 13 0,-22-1 0,8 22 0,-18-6 0,8 9 0,-11-3 0,11-19 0,-9 51 0,-2 11 0,-5-38 0,-3 0-320,-5 10 0,1-4 320,-1 7 0,-3-12 0,0-2 0,10-3 0,-10 3 0,1 0 0,12-19 0,-19 16 0,8-15 0,2-16 0,-20 19 0,5-11 0,-11 1 0,4-13 640,9 0-640,1-12 0,11-12 0,-8 10 0,18-20 0,-8 9 0,11-11 0,0 0 0,0-2 0,-10-8 0,7 6 0,-8-18 0,11 20 0,0-10 0,0 11 0,11 0 0,-9 1 0,20 10 0,-9 4 0,0 20 0,-2 4 0,0 10 0,1 12 0,13 1 0,-12 1 0,7 19 0,-17-17 0,9 20 0,-2-23 0,-7-2 0,18-22 0,-8-2 0,12-11 0,8-11 0,5-2-6784,0-1 6784,-5-8 0,-8 20 0,-2-20-4537,13 19 4537,-21-19 0,28 10 0,-28-3 4537,41-18-4537,-26 6 0,4 0 0,-23 5 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4-22T19:43:46.789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56 0 24575,'-13'77'0,"10"-37"0,-9 22 0,0 1 0,9-23-6563,-10 61 6563,13-67 1913,0 18-1913,0-13 0,5 68 0,3 14 0,7-21-1040,-11-17 0,-1 11 0,5-20 1040,16-15-1263,7 22 0,3 3 1263,18-5-641,-5-2 0,10 14 1,-8-19 640,9-20 0,11 11 0,16 15 0,-15-24-61,-12-31 61,25 11 0,21 10 0,-18-13-916,-16-25 916,10 7 0,-6-1-861,-35-12 861,-11 0 1812,0 0-1812,-1 0 0,1 0 0,-1 0 0,1 0 0,-1 0-1291,1 0 1291,0 0 0,-1 0 0,1 0 0,11 0 0,5 0 0,11 0-186,31-6 1,6-1 185,-6 4-483,14-7 1,23-5 0,-22 4 482,-9 3-258,-12-1 0,21-5 1,1-1-1,-23 4 258,16 5 0,-13-2 0,24-3 0,0 2 0,-26 2 0,3 2 0,18 4 0,24 1 0,-30 1 0,-36 2 660,48 13 1,-3 5-661,-61-2 0,44 10 0,0 6 0,-37-1 0,18-3 0,18 5 0,-17-2 0,-14 6 0,15 0 0,16 6 0,-18-8 0,-19 3 193,27 18 1,-2-4-194,-37-32 27,9 26 1,-3 0-28,-22-23 2680,28 62-2680,-46-53 0,9 40 0,-12-41 0,-24 43 0,5-56 4229,-21 40-4229,13-55 5051,-2 19-5051,2-25 0,-1-12 0,0 9 0,-24-34 0,18 31 0,-16-34 0,-1-7 0,-3 19 0,-10-35 0,0 1 0,11 33 0,-7-20 0,6 0 0,29 27 2140,-37-31-2140,47 38 521,12 3-521,6 12 0,24 0 0,26 24 0,-7-5 0,-2 16 0,3 6 0,27 8 0,-2 3 0,0 1 0,-2-5 0,8-1 0,-6-5 0,-32-21 0,49 29 0,-58-47 0,8 9 0,-23-24 0,8-4 0,-21-12 0,22 1 0,-22-50 0,22 25 0,-17-6 0,-1-2 0,8-1 0,10-32 0,-10 35 0,12-35 0,1 44 0,-12-54 0,-4 67 0,-12-42 0,12 61 0,-9 3 0,22 17 0,-22 23 0,9-12 0,-12 14 0,0-13 0,0-3 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4-22T21:02:58.953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2073 196 24575,'-24'-11'0,"0"8"0,-34-17 0,-5-4 0,15 6 0,-10 0 0,-4 1 0,-16-5 0,30 20 0,-34-15 0,-2 0 0,17 13 0,-5-4 0,-14-1 0,14 4 0,8 5 0,-1 1 0,-22 2 0,1 1 0,21-2 0,1 1 0,-27 6 0,-23 4 0,27-3 0,36-4 0,-33 17 0,4 7 0,48-11 0,-4 23 0,5 5 0,15-12 0,-7 35 0,3 2 0,15-30 0,-12 46 0,2 0 0,12-45 0,-5 30 0,5-5 0,14-43 0,24 49 0,-6-67 0,17 9 0,6-1 0,18-12 0,13 3 0,4-1-591,1-5 591,-6 0 0,15 0 0,-15 0-1182,0 0 1182,-4 0 0,23 0 0,0 0 0,-24 0 0,2 0 0,4-2 0,27-1 0,1 0 0,-28 0 0,-3 0 0,-7-4 0,22-4 0,-1-2 0,-21 0 0,4-4 0,-6-5 0,11-3 0,-17 4 0,-14 2-46,-3-13 1,-8-1 45,-27 14 0,-13-27 0,-3 21 0,-18 12 0,18-9 0,-18 20 0,-25-53 0,25 35-1160,-34-30 1,3 0 0,36 24 0,-49-27 0</inkml:trace>
  <inkml:trace contextRef="#ctx0" brushRef="#br0" timeOffset="1007">2096 1294 24575,'-38'-13'0,"-22"1"0,-19 0 0,12 2 0,0 5-1536,-36-10 0,10-2 1536,69 14 0,-21-7 0,-38-1 0,24 8 0,-14-3 0,-16-3 0,13 3 0,1 3 0,-16-4 0,-5 3 0,39 2 0,4 4 0,-11 19 0,-1 2 0,5-21 0,0 6 0,-12 33 0,12 4 0,31-24-3331,-1 27 1,4 3 3330,10-16 204,3 15 0,4 0-204,9-19-120,0 48 120,11-49 0,-9 15 935,20 11-935,12 20 0,-15-10 0,18-18 0,0-7 0,-15-11-1455,35-5 1,5-5 1454,-22-6-838,45-7 0,3-4 838,-32-3-816,11-11 1,16-6 0,-14 3 815,-8 2 0,9-16 0,15-12 0,-15 10 2411,-11 18-2411,8-14 0,16-8 0,-15 7 0,-10 8 0,7 1 0,13-3 0,-16 3 0,-16 2 0,32-5 0,-5-1 0,-49 6 3640,51-30-3640,-70 19 2640,16-29-2640,-21 26 6751,-10-38-6751,7 39 99,-18-29-99,7 32 0,-10-10 0,0 23 0,-22-20 0,17 27 0,-17-15 0,22 21-2128,11-11 2128,-9 8-509,9-8 509,-11 11 0,0 0 0,0 0 0,-1 0 0,1 0 0,-53 0 0,39 0-1478,-61 0 0,80 0 1,-13 0-1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4-23T17:59:45.173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2382 166 24575,'-9'-12'0,"-3"3"0,-8 0 0,0-2 0,0 0 0,-28-7 0,21 16-8503,-56-16 8503,54 6-940,-33 2 1,-22 0 0,11 1 939,-5-4-286,-14 2 1,-12 4 285,27 5 0,-1 3 0,12 0 0,-8-1 0,-9 0 0,-28 0 0,-1 0 0,29 0 0,6 0 0,-4 3 0,-28 2 0,-2 3 0,20 2 0,20 6 0,5 2 0,-3-6 0,-6 0 0,12 6 0,8 14 0,20 1 0,30-6 0,-8 23 0,-1 1 0,12-18 0,10 35 0,2 1 0,-3-34 0,34 43 0,7-1 0,-23-39 0,24 8 0,19 9 0,-13-11 0,-10-11 2004,8 1 0,12-3-2004,29-8 0,-7-10-49,-26-6 49,-1-2 0,22 1 0,11 0 0,2-3 0,-10-5-1039,-4-9 0,-4-4 0,-1-2 0,1 3 1039,2 8 0,1 4 0,0-2 0,2-6 0,-1-9 0,7-6 0,-2-3 0,-10 2 0,-17 7 4109,12-6-4109,-7-8 0,8-9 0,-15 7 0,-19 5 0,9-53 0,-47 56-778,-12-20 778,-8 27 0,0-1 0,0 1 0,-1 0 0,1 0-1208,0 8 1208,0-6 0,-1 16 0,10-16 0,-7 16-1728,-38-22 0,-7-6 1728,16 10-964,-21-5 1,7 2 963,41 14 0,9 9 0,2 0 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4-23T17:59:45.174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385 0 24575,'-20'0'0,"-27"0"0,-7 9 0,0-7 0,7 7 0,17 0 0,8-6 0,-7 6 0,8-1 0,1-5 0,0 6 0,9 0 0,2 2 0,18 9 0,2 0 0,9 0 0,27 27 0,-20-20 0,28 38 0,-32-50 0,6 30 0,-18-31 0,7 32 0,-7-30 0,0 20 0,-2-25 0,-9 9 0,0 9 0,-9 3 0,7-1 0,-16-2 0,16-9 0,-7 0 0,0-9 0,6 7 0,-15-16 0,16 16 0,-16-15 0,16 14 0,-16-14 0,16 15 0,-7-7 0,9 9 0,9-9 0,-7 7 0,16-7 0,-16 9 0,16-9 0,-16 7 0,16-16 0,-7 7 0,0 0 0,7-6 0,-7 6 0,1-1 0,5-5 0,-5 6 0,8-9 0,0 0 0,0 0 0,0 0 0,0 0 0,0 0 0,0 0 0,1 0 0,-1 0 0,-9 0 0,-2 0 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4-23T17:59:45.175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93 1 24575,'-21'0'0,"1"0"0,-9 8 0,15 4 0,5-1 0,21-2 0,8-9 0,0 0 0,0 0 0,-9 9 0,43 2 0,-34 9 0,36 9 0,-45-7 0,-2 7 0,0 36-3392,-16 3 0,-2 3 3392,13 21 0,-15-13 0,-8 14 0,4-22-4537,9-21 4537,-8 15 0,1 6 0,11-21 0,4 1 0,2 14 0,1 0 0,-5-4 0,2 1 0,11 35 0,1-13 4537,-10-46-4537,10 27 0,-1-2 0,-11-34 6784,16 27-6784,-16-36 0,7 0 0,-18-9-6784,7 7 6784,-16-7 0,-2 27 0,6-13 0,-22 40 0,32-39 0,-23 48 0,24-47 0,-15 11 0,16-20 0,-7-16 0,9 7 0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4-23T17:59:45.176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24575,'27'0'0,"-12"12"0,8-9 0,-8 9 0,12-12 0,0 0 0,0 0 0,0 0 0,-12 0 0,-4 0 0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4-23T17:59:45.177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1421 0 24575,'-12'26'0,"-15"1"0,9-1-9831,-18 11 8341,21-19 1490,0 16 2818,-10-31-2818,-27 40 0,-18 27 0,9-9-2818,-8 3 2818,2-3 0,-14 11 0,22-14-587,29-18 587,-11 7 0,-5 2 0,-17 14 0,15 9 0,-7 18 0,5-11 1572,9-26 0,1 4-1572,8 5 0,-3 15 0,0 6 0,2-4 0,6-12-662,-1 3 0,2 1 662,4-2 0,-3 13 0,0 5 0,3-6 0,5-14 0,5-5 0,3 0 0,-1 7 0,-1 17 0,0 5 0,1-6 0,4-16 0,3-6 0,3-1 0,3 23 0,2 19 0,2-2 0,2-22 0,12 13 0,7-17 0,9 12 0,-4-18 0,6-12 0,2-5 0,10 10 0,-9-11 0,0 0 0,12-9 0,15 5 0,-11-9 0,5-1 0,9-3 0,16 6 0,-15-10 0,-8-8 0,10 3 0,17 4 0,-17-5 0,-10-5 0,17 0 0,-3-2 5148,-34-6-5148,-6-1 1065,-40-8-1065,-14 9 0,0-1 0,-9-8 1561,-3 9-1561,-3-1 0,-21 4 0,21-1 2314,-33-2-2314,30-12 0,-54 0 0,51-12 0,-48-5 0,-3-4-685,33-11 685,-17 4 0,-18-3 0,18 6 0,20 1 0,-11 0 0,-22-8 0,0 1 0,23 13 0,16 15 0,-58-22 0,29 7 0,98 32 0,-9 9 0,23 3 0,4-8 0,36 28 0,-19-40-3050,16 12 1,-1-1 3049,-14-15 0,9 4 0,15 2 0,-20 2 0,-22 4 0,40-5 0,26-1 0,-24 1 0,-33 6 0,22-9 0,21-3 0,-20-1 0,-17-2 0,1 0 0,-3 0 0,-13 0 0,-15-12 0,-15-2 6784,-12-12-6784,0-12 0,0 9 0,-24-44 0,18 38 0,-22-19 0,-4 0 0,11 16 0,-16-15 0,-1-2 0,5 9 0,-18-18 0,12 3 0,-27-7 0,18 22 0,-3-1 0,39 47 0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4-23T17:59:45.178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0 435 24575,'11'-14'0,"2"3"0,1 1 0,17-4 0,-15 1 0,19-9 0,-11 9 0,0 0 0,-11-9 0,9 20 0,-9-9 0,32-11 0,27-26 0,-16 5 0,-5 9 0,-4 1 0,-15 7 0,56-9 0,-56 21 0,45-7 0,-48 18 0,38-8 0,-38 11 0,27 11 0,-29 2 0,7 11 0,-20 0 0,7 22 0,-18-7 0,7 9 0,-10-2 0,11-20 0,-8 51 0,-4 11 0,-4-38 0,-3 1-320,-4 8 0,0-3 320,-1 8 0,-4-13 0,1-1 0,11-5 0,-11 5 0,0-1 0,13-18 0,-18 15 0,7-14 0,1-16 0,-19 18 0,5-10 0,-10 0 0,2-11 640,11-2-640,-1-11 0,12-11 0,-8 9 0,18-20 0,-8 9 0,11-11 0,0 0 0,0-1 0,-10-9 0,7 7 0,-8-19 0,11 20 0,0-9 0,0 11 0,11-1 0,-9 1 0,20 11 0,-9 2 0,0 22 0,-2 2 0,0 11 0,2 11 0,11 2 0,-11 0 0,8 19 0,-18-16 0,8 19 0,-1-22 0,-7-3 0,18-20 0,-7-4 0,10-10 0,10-10 0,3-4-6784,1 1 6784,-4-9 0,-10 20 0,0-20-4537,11 20 4537,-19-20 0,26 9 0,-26-1 4537,40-18-4537,-26 5 0,4 1 0,-23 4 0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4-23T17:59:45.179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56 0 24575,'-13'76'0,"10"-36"0,-9 22 0,0 1 0,9-24-6563,-10 62 6563,13-68 1913,0 19-1913,0-13 0,5 68 0,3 12 0,7-19-1040,-11-18 0,-1 12 0,5-20 1040,16-16-1263,6 23 0,4 2 1263,18-4-641,-5-2 0,9 13 1,-7-19 640,9-19 0,10 11 0,17 14 0,-16-23-61,-11-32 61,24 13 0,22 9 0,-19-14-916,-15-24 916,9 7 0,-5-1-861,-35-12 861,-11 0 1812,-1 0-1812,0 0 0,1 0 0,-1 0 0,1 0 0,-1 0-1291,0 0 1291,1 0 0,-1 0 0,1 0 0,11 0 0,4 0 0,12 0-186,31-6 1,5-1 185,-6 4-483,15-7 1,22-5 0,-21 4 482,-10 4-258,-12-2 0,22-6 1,0 0-1,-22 5 258,15 4 0,-12-2 0,23-3 0,0 1 0,-25 3 0,2 3 0,19 3 0,23 1 0,-29 1 0,-37 2 660,49 13 1,-4 5-661,-60-3 0,43 12 0,1 4 0,-38 0 0,19-3 0,17 5 0,-16-3 0,-14 7 0,14-1 0,17 7 0,-19-7 0,-18 1 193,27 18 1,-3-3-194,-36-31 27,9 24 1,-4 1-28,-21-24 2680,28 63-2680,-46-54 0,9 42 0,-12-43 0,-24 43 0,5-54 4229,-21 39-4229,13-55 5051,-1 18-5051,1-24 0,-1-12 0,0 9 0,-24-34 0,19 31 0,-17-34 0,-1-6 0,-2 18 0,-11-35 0,0 1 0,12 34 0,-8-21 0,6 0 0,30 28 2140,-38-32-2140,47 38 521,12 3-521,6 12 0,24 0 0,25 24 0,-6-6 0,-2 18 0,3 5 0,26 7 0,-1 4 0,-1 0 0,-1-4 0,7-1 0,-5-5 0,-32-21 0,48 28 0,-57-46 0,8 9 0,-23-24 0,8-4 0,-21-11 0,21-1 0,-21-48 0,22 24 0,-17-6 0,-1-1 0,8-2 0,10-31 0,-10 34 0,12-34 0,1 43 0,-13-53 0,-3 66 0,-12-41 0,12 59 0,-9 5 0,22 16 0,-22 22 0,9-10 0,-12 12 0,0-12 0,0-2 0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4-23T17:59:45.180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2074 194 24575,'-24'-11'0,"0"8"0,-34-16 0,-5-5 0,15 6 0,-10 0 0,-4 1 0,-16-5 0,30 20 0,-34-14 0,-2-1 0,17 12 0,-5-2 0,-15-2 0,15 4 0,8 5 0,-1 1 0,-22 2 0,1 1 0,21-2 0,1 1 0,-27 6 0,-23 4 0,27-3 0,36-5 0,-33 19 0,4 5 0,48-10 0,-4 23 0,5 4 0,15-12 0,-7 36 0,3 2 0,15-30 0,-12 45 0,2-1 0,12-43 0,-5 30 0,5-5 0,14-44 0,24 50 0,-6-68 0,17 10 0,6-1 0,18-12 0,13 3 0,4-1-591,1-5 591,-6 0 0,15 0 0,-15 0-1182,0 0 1182,-4 0 0,23 0 0,0 0 0,-24 0 0,3 0 0,3-2 0,27-1 0,1 0 0,-28 0 0,-3 0 0,-7-4 0,22-4 0,-1-2 0,-21 1 0,4-6 0,-6-3 0,11-4 0,-17 4 0,-14 2-46,-3-12 1,-8-2 45,-27 14 0,-13-27 0,-3 22 0,-18 11 0,18-9 0,-18 20 0,-25-52 0,25 33-1160,-34-28 1,3-1 0,36 25 0,-49-28 0</inkml:trace>
  <inkml:trace contextRef="#ctx0" brushRef="#br0" timeOffset="1">2097 1283 24575,'-38'-13'0,"-22"1"0,-19 0 0,12 3 0,0 4-1536,-36-11 0,10 0 1536,69 13 0,-21-7 0,-38-1 0,24 8 0,-14-3 0,-17-3 0,14 3 0,1 3 0,-16-3 0,-5 1 0,39 3 0,4 4 0,-11 19 0,-1 1 0,5-19 0,0 5 0,-12 33 0,12 3 0,31-23-3331,-1 26 1,4 4 3330,10-16 204,3 14 0,4 1-204,9-19-120,0 47 120,11-49 0,-9 16 935,20 11-935,12 19 0,-15-9 0,18-19 0,0-6 0,-15-12-1455,35-4 1,5-5 1454,-22-6-838,45-7 0,3-4 838,-32-3-816,11-11 1,16-6 0,-14 3 815,-8 3 0,9-17 0,16-12 0,-16 11 2411,-11 16-2411,8-12 0,16-9 0,-15 7 0,-10 8 0,7 2 0,13-4 0,-16 3 0,-16 2 0,32-5 0,-5-1 0,-49 6 3640,51-29-3640,-70 18 2640,16-29-2640,-21 26 6751,-10-37-6751,7 38 99,-18-28-99,7 31 0,-10-9 0,0 21 0,-22-18 0,17 27 0,-17-17 0,22 22-2128,11-10 2128,-9 7-509,9-8 509,-11 11 0,0 0 0,0 0 0,-1 0 0,1 0 0,-53 0 0,39 0-1478,-61 0 0,80 0 1,-13 0-1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4-22T19:55:06.005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2382 166 24575,'-9'-12'0,"-3"3"0,-8 0 0,0-2 0,0 0 0,-28-7 0,21 16-8503,-56-16 8503,54 6-940,-33 2 1,-22 0 0,11 1 939,-5-4-286,-14 2 1,-12 4 285,27 5 0,-1 3 0,12 0 0,-8-1 0,-9 0 0,-28 0 0,-1 0 0,29 0 0,6 0 0,-4 3 0,-28 2 0,-2 3 0,20 2 0,20 6 0,5 2 0,-3-6 0,-6 0 0,12 6 0,8 14 0,20 1 0,30-6 0,-8 23 0,-1 1 0,12-18 0,10 35 0,2 1 0,-3-34 0,34 43 0,7-1 0,-23-39 0,24 8 0,19 9 0,-13-11 0,-10-11 2004,8 1 0,12-3-2004,29-8 0,-7-10-49,-26-6 49,-1-2 0,22 1 0,11 0 0,2-3 0,-10-5-1039,-4-9 0,-4-4 0,-1-2 0,1 3 1039,2 8 0,1 4 0,0-2 0,2-6 0,-1-9 0,7-6 0,-2-3 0,-10 2 0,-17 7 4109,12-6-4109,-7-8 0,8-9 0,-15 7 0,-19 5 0,9-53 0,-47 56-778,-12-20 778,-8 27 0,0-1 0,0 1 0,-1 0 0,1 0-1208,0 8 1208,0-6 0,-1 16 0,10-16 0,-7 16-1728,-38-22 0,-7-6 1728,16 10-964,-21-5 1,7 2 963,41 14 0,9 9 0,2 0 0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4-22T19:55:06.006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385 0 24575,'-20'0'0,"-27"0"0,-7 9 0,0-7 0,7 7 0,17 0 0,8-6 0,-7 6 0,8-1 0,1-5 0,0 6 0,9 0 0,2 2 0,18 9 0,2 0 0,9 0 0,27 27 0,-20-20 0,28 38 0,-32-50 0,6 30 0,-18-31 0,7 32 0,-7-30 0,0 20 0,-2-25 0,-9 9 0,0 9 0,-9 3 0,7-1 0,-16-2 0,16-9 0,-7 0 0,0-9 0,6 7 0,-15-16 0,16 16 0,-16-15 0,16 14 0,-16-14 0,16 15 0,-7-7 0,9 9 0,9-9 0,-7 7 0,16-7 0,-16 9 0,16-9 0,-16 7 0,16-16 0,-7 7 0,0 0 0,7-6 0,-7 6 0,1-1 0,5-5 0,-5 6 0,8-9 0,0 0 0,0 0 0,0 0 0,0 0 0,0 0 0,0 0 0,1 0 0,-1 0 0,-9 0 0,-2 0 0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4-22T19:55:06.007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678 1 24575,'-153'0'0,"7"0"0,-65 58 0,109 28 0,36-7 0,153-13 0,59-66 0,0 0 0,0 0 0,-66 64 0,314 16 0,-249 63 0,264 67 0,-329-52 0,-15 51 0,1 259-3392,-117 22 0,-15 22 3392,96 151 0,-111-93 0,-57 99 0,29-157-4537,65-152 4537,-58 109 0,7 42 0,80-150 0,30 6 0,14 101 0,8 0 0,-37-28 0,14 6 0,81 254 0,7-95 4537,-73-331-4537,73 194 0,-7-13 0,-80-247 6784,116 196-6784,-117-260 0,52 0 0,-132-65-6784,52 51 6784,-117-51 0,-15 195 0,44-93 0,-161 287 0,234-281 0,-168 346 0,175-338 0,-109 79 0,117-144 0,-52-116 0,66 51 0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4-22T19:55:06.010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1421 0 24575,'-12'26'0,"-15"1"0,9-1-9831,-18 11 8341,21-19 1490,0 16 2818,-10-31-2818,-27 40 0,-18 27 0,9-9-2818,-8 3 2818,2-3 0,-14 11 0,22-14-587,29-18 587,-11 7 0,-5 2 0,-17 14 0,15 9 0,-7 18 0,5-11 1572,9-26 0,1 4-1572,8 5 0,-3 15 0,0 6 0,2-4 0,6-12-662,-1 3 0,2 1 662,4-2 0,-3 13 0,0 5 0,3-6 0,5-14 0,5-5 0,3 0 0,-1 7 0,-1 17 0,0 5 0,1-6 0,4-16 0,3-6 0,3-1 0,3 23 0,2 19 0,2-2 0,2-22 0,12 13 0,7-17 0,9 12 0,-4-18 0,6-12 0,2-5 0,10 10 0,-9-11 0,0 0 0,12-9 0,15 5 0,-11-9 0,5-1 0,9-3 0,16 6 0,-15-10 0,-8-8 0,10 3 0,17 4 0,-17-5 0,-10-5 0,17 0 0,-3-2 5148,-34-6-5148,-6-1 1065,-40-8-1065,-14 9 0,0-1 0,-9-8 1561,-3 9-1561,-3-1 0,-21 4 0,21-1 2314,-33-2-2314,30-12 0,-54 0 0,51-12 0,-48-5 0,-3-4-685,33-11 685,-17 4 0,-18-3 0,18 6 0,20 1 0,-11 0 0,-22-8 0,0 1 0,23 13 0,16 15 0,-58-22 0,29 7 0,98 32 0,-9 9 0,23 3 0,4-8 0,36 28 0,-19-40-3050,16 12 1,-1-1 3049,-14-15 0,9 4 0,15 2 0,-20 2 0,-22 4 0,40-5 0,26-1 0,-24 1 0,-33 6 0,22-9 0,21-3 0,-20-1 0,-17-2 0,1 0 0,-3 0 0,-13 0 0,-15-12 0,-15-2 6784,-12-12-6784,0-12 0,0 9 0,-24-44 0,18 38 0,-22-19 0,-4 0 0,11 16 0,-16-15 0,-1-2 0,5 9 0,-18-18 0,12 3 0,-27-7 0,18 22 0,-3-1 0,39 47 0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4-22T19:55:06.011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0 435 24575,'11'-14'0,"2"3"0,1 1 0,17-4 0,-15 1 0,19-9 0,-11 9 0,0 0 0,-11-9 0,9 20 0,-9-9 0,32-11 0,27-26 0,-16 5 0,-5 9 0,-4 1 0,-15 7 0,56-9 0,-56 21 0,45-7 0,-48 18 0,38-8 0,-38 11 0,27 11 0,-29 2 0,7 11 0,-20 0 0,7 22 0,-18-7 0,7 9 0,-10-2 0,11-20 0,-8 51 0,-4 11 0,-4-38 0,-3 1-320,-4 8 0,0-3 320,-1 8 0,-4-13 0,1-1 0,11-5 0,-11 5 0,0-1 0,13-18 0,-18 15 0,7-14 0,1-16 0,-19 18 0,5-10 0,-10 0 0,2-11 640,11-2-640,-1-11 0,12-11 0,-8 9 0,18-20 0,-8 9 0,11-11 0,0 0 0,0-1 0,-10-9 0,7 7 0,-8-19 0,11 20 0,0-9 0,0 11 0,11-1 0,-9 1 0,20 11 0,-9 2 0,0 22 0,-2 2 0,0 11 0,2 11 0,11 2 0,-11 0 0,8 19 0,-18-16 0,8 19 0,-1-22 0,-7-3 0,18-20 0,-7-4 0,10-10 0,10-10 0,3-4-6784,1 1 6784,-4-9 0,-10 20 0,0-20-4537,11 20 4537,-19-20 0,26 9 0,-26-1 4537,40-18-4537,-26 5 0,4 1 0,-23 4 0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4-22T19:55:06.012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56 0 24575,'-12'76'0,"9"-36"0,-10 23 0,1-2 0,9-21-6563,-10 61 6563,13-68 1913,0 19-1913,0-12 0,5 66 0,3 13 0,7-18-1040,-11-20 0,-1 13 0,5-20 1040,16-16-1263,6 23 0,4 3 1263,19-6-641,-7-1 0,10 14 1,-7-20 640,9-20 0,10 12 0,17 14 0,-16-22-61,-10-34 61,22 14 0,23 10 0,-19-15-916,-14-24 916,7 7 0,-4-1-861,-35-12 861,-11 0 1812,-1 0-1812,1 0 0,-2 0 0,2 0 0,0 0 0,-1 0-1291,0 0 1291,1 0 0,-1 0 0,1 0 0,11 0 0,4 0 0,12 0-186,31-6 1,5-1 185,-6 4-483,15-7 1,23-5 0,-23 3 482,-9 6-258,-13-4 0,24-4 1,-1-1-1,-23 5 258,17 4 0,-13-2 0,24-3 0,-2 0 0,-24 4 0,3 4 0,17 2 0,24 1 0,-29 1 0,-37 2 660,49 13 1,-4 5-661,-60-3 0,43 12 0,1 4 0,-38 0 0,18-3 0,20 5 0,-19-4 0,-13 8 0,14-1 0,17 8 0,-18-8 0,-20 1 193,28 18 1,-3-3-194,-36-32 27,8 26 1,-2 0-28,-22-24 2680,28 63-2680,-45-54 0,7 42 0,-11-42 0,-24 41 0,6-54 4229,-23 40-4229,14-54 5051,0 17-5051,-1-24 0,0-12 0,0 9 0,-23-34 0,17 31 0,-16-35 0,-1-5 0,-2 19 0,-11-35 0,-1-1 0,14 35 0,-9-21 0,7 0 0,28 27 2140,-37-30-2140,47 37 521,11 2-521,7 13 0,25 0 0,24 25 0,-7-7 0,0 18 0,2 4 0,26 9 0,-2 3 0,1 0 0,-2-3 0,7-3 0,-5-5 0,-32-19 0,48 27 0,-57-46 0,8 9 0,-24-24 0,10-4 0,-22-11 0,21-1 0,-20-48 0,20 24 0,-15-6 0,-3-1 0,9-3 0,9-30 0,-8 35 0,11-35 0,1 42 0,-13-51 0,-3 64 0,-12-40 0,12 60 0,-9 4 0,21 16 0,-21 21 0,10-9 0,-13 13 0,0-13 0,0-3 0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4-22T21:02:00.256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1 531 24575,'21'-34'0,"16"-25"0,3 16-8131,27-14 8131,-27 33 0,8 11 1609,-3-9-1609,35-2 0,-32-2 0,36 2 0,5 2 300,-9-5-300,-10 13 0,21-2 0,2 2 0,-17 2-2362,-16 2 1,-2 1 2361,22-3 0,10 0 0,-20 4 2527,-22 8-2527,19-6 0,19-2 0,-10 1-248,-26 4 1,4 0 247,14-1 0,18-1 0,7 0 0,-6 1 0,-18 1 0,-13 2 0,0 2 0,21 0 0,19 1 0,-3 1 0,-21 1 896,5 10-896,27-5 0,-13 6 0,-67 9 6174,40 0-6174,-62 0 0,20 31 0,-20-23 0,9 27 0,0 2 0,-9-21-2975,4 46 0,-1 1 2975,-5-42 0,-2 17 0,-2 16 0,-1-13 797,-8 4-797,6 0 0,-1 14 0,-1-14 0,-16 0 0,10 0 0,0 13 0,0-17 0,-4-17 0,-5 12 0,-5 15 0,7-16 0,11-16 0,-14 15 0,-3-7 0,14-35 6680,-10 5-6680,0-21 0,11-11 316,-9 9-316,9-30 0,-11 16 0,-4-31 0,0-6 0,-5 2 0,2-6 0,-7-14 0,8 12 0,6 0 0,-9-18 0,-8-19 0,8 20-6784,9 20 6784,-3-17 0,-2-7 0,1 13 0,2 2-933,10 8 0,0-1 933,-8-17 0,0 3 0,-9-17 0,31 87 0,2 4 0,2 22 5859,30 21-5859,-16 6 0,21 14 0,3 6 807,-17-18 0,0 3-807,12 11 0,6 7 0,-6-10 0,11 24 0,-9-28 0,8 8 0,-8-13 0,1-2-232,8 9 0,-4-1 232,-26-21 0,26 16 0,-37-30 0,27 9 0,-18-22 1149,10-2-1149,0-11 492,0 0-492,-1 0 0,12 0 0,45-32 0,-22 24 0,25-43 0,-1-6-534,-15 28 534,-7-16 0,9-14 0,-12 10 0,-3 9 0,-3-1 0,11-9 0,-13 10 0,-9 5 0,20-1 0,0 5 0,-29 18 0,36-9 0,-51 19 0,5-7 0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4-22T21:03:02.634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1434 217 24575,'-10'-13'0,"-14"-9"0,-14 9 0,11-11 0,-16 0 0,17 0 0,-12 10 0,-29-7 0,35 7-8503,-35 1 8503,30-8 1719,-12 18-1719,1-8 0,11 11 0,2 0 0,11 0 0,-1 0 0,1 0 0,-10 0 0,-15 0 6784,9 0-6784,-5 11 0,20 13 0,-9 24 0,18-8 0,-17 4 0,1-1 0,21-8 0,-30 20 0,-3-1 0,22-19 0,-12 9 0,1 0 0,17-15 0,-5 37 0,21-36 0,0 36 0,0-37 0,21 59 0,-5-64 0,15 26 0,5-4 0,-4-35 0,22 26 0,1 0 0,-18-29 0,28 19 0,0-1 0,-27-20 0,41 5 0,4-1 0,-27-10 0,-3 1 0,6-2 0,4-8 0,-7-3 0,-10-5 0,37-11 0,7-11 0,-42 3 0,-3-3 0,6 8 0,-1-5 0,0-25 0,-12 2 0,-22 21 0,1-22 0,-2 0 0,-13 25 0,9-64 0,-11 67 0,-19-18 0,-5 0 0,3 16 0,-27-22 0,-4 2 0,18 19-673,-17-1 0,2 5 0,28 18 0,-22 2 0</inkml:trace>
  <inkml:trace contextRef="#ctx0" brushRef="#br0" timeOffset="952">1389 1403 24575,'-11'-13'0,"-2"2"0,-22 0 0,8 9 0,3-20 0,-30 9 0,33-1-2126,-39-3 0,-35-4 0,-6 0 1,22 5 2125,-15 0 0,23 1 0,-17-5 0,1 2 0,20 7 966,-3 11-966,24 0 0,-53 11 0,67-9-425,-46 30 425,60-16 0,-47 40 0,57-27 0,-35 6 0,41 29 0,2 24 0,13-6 0,17 3 0,6-8 0,-1-34 0,1 8 0,9 11 0,-6-13 0,9-9 0,2 0 0,12 6 0,-9-12 0,3-13 0,13-4 0,18-1 0,-17-6 0,-17-10 0,28-5 0,23-2 0,-20-3 0,-17-6 0,8-9 0,16-9 0,-18 5 6201,-17 2-6201,1-12 0,9-11 0,-16 11 0,-21 12 544,28-22 1,-7-1-545,-42 20 672,24-15-672,-32 20 0,0 1 0,-11 11 0,-2-8 0,-11 7 0,-33-42 0,25 24 0,-32-14 0,-3 3 0,24 22 0,-19-7 0,-18-6 0,16 10 0,13 13 0,-23-9 0,-20-6 0,23 8 0,31 13 0,-19-6 0,0 0 0</inkml:trace>
</inkml: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xpense" displayName="Expense" ref="B5:C8" totalsRowCount="1">
  <autoFilter ref="B5:C7" xr:uid="{00000000-0009-0000-0100-000001000000}">
    <filterColumn colId="0" hiddenButton="1"/>
    <filterColumn colId="1" hiddenButton="1"/>
  </autoFilter>
  <tableColumns count="2">
    <tableColumn id="1" xr3:uid="{00000000-0010-0000-0000-000001000000}" name="Variable cost"/>
    <tableColumn id="2" xr3:uid="{00000000-0010-0000-0000-000002000000}" name=" " dataDxfId="68" dataCellStyle="Currency"/>
  </tableColumns>
  <tableStyleInfo name="Travel Expense Tracker" showFirstColumn="0" showLastColumn="0" showRowStripes="1" showColumnStripes="0"/>
  <extLst>
    <ext xmlns:x14="http://schemas.microsoft.com/office/spreadsheetml/2009/9/main" uri="{504A1905-F514-4f6f-8877-14C23A59335A}">
      <x14:table altTextSummary="Enter travel expense information, including member name, expense and type, amount, and any notes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22B8DA4-4175-7A47-B3C6-324C2C7ECF38}" name="Table2" displayName="Table2" ref="I9:O33" totalsRowShown="0" headerRowDxfId="8" dataDxfId="7" dataCellStyle="Accent1">
  <autoFilter ref="I9:O33" xr:uid="{322B8DA4-4175-7A47-B3C6-324C2C7ECF3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2B6D82EC-4105-DA47-974D-A67BAF7AC663}" name="Trials" dataDxfId="6" dataCellStyle="Accent1"/>
    <tableColumn id="2" xr3:uid="{5A72D7CA-0166-6047-A319-29C3C675FDD9}" name="Fixed cost" dataDxfId="5" dataCellStyle="Accent1">
      <calculatedColumnFormula>$C$3</calculatedColumnFormula>
    </tableColumn>
    <tableColumn id="3" xr3:uid="{CC466E5C-7C97-A044-8F0D-6C738D529F53}" name="Variable cost" dataDxfId="4" dataCellStyle="Accent1">
      <calculatedColumnFormula>$C$7+RAND()*($C$6-$C$7)</calculatedColumnFormula>
    </tableColumn>
    <tableColumn id="4" xr3:uid="{7614285B-B86E-2D4C-84CC-1F9D244C142F}" name="Demand" dataDxfId="3" dataCellStyle="Accent1">
      <calculatedColumnFormula>_xlfn.NORM.INV(RAND(),$F$16,$F$17)</calculatedColumnFormula>
    </tableColumn>
    <tableColumn id="7" xr3:uid="{54DDBDC0-E403-5A48-8219-55D2573BCC2C}" name="Profit post website" dataDxfId="2" dataCellStyle="Accent1">
      <calculatedColumnFormula>(VLOOKUP(RAND(),$B$9:$E$12,3,TRUE)-K10)*L10-J10</calculatedColumnFormula>
    </tableColumn>
    <tableColumn id="8" xr3:uid="{9ED63C68-3B85-374C-81BA-6752DE6E97F8}" name="Royalties" dataDxfId="1" dataCellStyle="Accent1">
      <calculatedColumnFormula>Table2[[#This Row],[Profit post website]]*$F$18</calculatedColumnFormula>
    </tableColumn>
    <tableColumn id="9" xr3:uid="{BB65C8DF-82F2-BC4E-AE7B-74724B2A7790}" name="Profit pre website" dataDxfId="0" dataCellStyle="Currency">
      <calculatedColumnFormula>Table2[[#This Row],[Profit post website]]*(1-(RANDBETWEEN(10,50)/100))</calculatedColumnFormula>
    </tableColumn>
  </tableColumns>
  <tableStyleInfo name="Travel Expense Tracker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5329431-9FAF-344B-A6A9-BDFA3251C3B3}" name="Table3" displayName="Table3" ref="B14:C20" totalsRowShown="0" headerRowCellStyle="Accent2" dataCellStyle="Accent2">
  <autoFilter ref="B14:C20" xr:uid="{F5329431-9FAF-344B-A6A9-BDFA3251C3B3}"/>
  <tableColumns count="2">
    <tableColumn id="1" xr3:uid="{9386A640-0FCD-BC4D-8F1E-19AC968E0594}" name="Lab" dataDxfId="67" dataCellStyle="Accent2"/>
    <tableColumn id="2" xr3:uid="{35D1AAEA-B496-454D-9F2B-468933C55885}" name="Res" dataDxfId="66" dataCellStyle="Accent2"/>
  </tableColumns>
  <tableStyleInfo name="Travel Expense Tracker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49C67CB-50C4-2842-8A54-D3F3340C8825}" name="Table4" displayName="Table4" ref="B9:E12" totalsRowShown="0" headerRowDxfId="65" dataDxfId="64" headerRowCellStyle="Accent2" dataCellStyle="Accent2">
  <autoFilter ref="B9:E12" xr:uid="{D49C67CB-50C4-2842-8A54-D3F3340C8825}">
    <filterColumn colId="0" hiddenButton="1"/>
    <filterColumn colId="1" hiddenButton="1"/>
    <filterColumn colId="2" hiddenButton="1"/>
    <filterColumn colId="3" hiddenButton="1"/>
  </autoFilter>
  <tableColumns count="4">
    <tableColumn id="1" xr3:uid="{36F91852-32A4-1046-B49F-D6937DA8B551}" name="Lower band" dataDxfId="63" dataCellStyle="Accent2"/>
    <tableColumn id="2" xr3:uid="{5CD5AE81-E29D-F243-9B0E-4C5B1DA81768}" name="Upper band" dataDxfId="62" dataCellStyle="Accent2"/>
    <tableColumn id="3" xr3:uid="{E15DBD1F-2F39-4E4E-8528-C88059DE6685}" name="Package price" dataDxfId="61" dataCellStyle="Accent2"/>
    <tableColumn id="4" xr3:uid="{C58340C2-B55B-C74E-B658-59B0ADA56AFC}" name="Probability" dataDxfId="60" dataCellStyle="Accent2"/>
  </tableColumns>
  <tableStyleInfo name="TableStyleMedium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A394561-E590-AD40-A282-99C1EF3EA4C6}" name="Table6" displayName="Table6" ref="E15:F19" totalsRowShown="0" headerRowDxfId="59" dataDxfId="58" headerRowCellStyle="Accent2" dataCellStyle="Accent2">
  <autoFilter ref="E15:F19" xr:uid="{EA394561-E590-AD40-A282-99C1EF3EA4C6}"/>
  <tableColumns count="2">
    <tableColumn id="1" xr3:uid="{744CB712-02AC-624D-BE86-9611399E7D2C}" name="Lab" dataDxfId="57" dataCellStyle="Accent2"/>
    <tableColumn id="2" xr3:uid="{4C0922BA-143A-AE48-93A2-79509BCCACE3}" name="Res" dataDxfId="56" dataCellStyle="Accent2"/>
  </tableColumns>
  <tableStyleInfo name="TableStyleMedium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2577C27-7F40-5C47-BC99-2B996447B542}" name="Expense12" displayName="Expense12" ref="B5:C8" totalsRowCount="1">
  <autoFilter ref="B5:C7" xr:uid="{00000000-0009-0000-0100-000001000000}">
    <filterColumn colId="0" hiddenButton="1"/>
    <filterColumn colId="1" hiddenButton="1"/>
  </autoFilter>
  <tableColumns count="2">
    <tableColumn id="1" xr3:uid="{E3D22DE3-EB4A-694A-B63F-6CEEF4CBFB02}" name="Variable cost"/>
    <tableColumn id="2" xr3:uid="{960857B2-4F66-954F-A969-0757B7FBEE99}" name=" " dataDxfId="55" dataCellStyle="Currency"/>
  </tableColumns>
  <tableStyleInfo name="Travel Expense Tracker" showFirstColumn="0" showLastColumn="0" showRowStripes="1" showColumnStripes="0"/>
  <extLst>
    <ext xmlns:x14="http://schemas.microsoft.com/office/spreadsheetml/2009/9/main" uri="{504A1905-F514-4f6f-8877-14C23A59335A}">
      <x14:table altTextSummary="Enter travel expense information, including member name, expense and type, amount, and any notes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650D787-9C71-E548-AF17-809DB520D21E}" name="Table213" displayName="Table213" ref="I9:O33" totalsRowShown="0" headerRowDxfId="54" dataDxfId="53" dataCellStyle="Accent1">
  <autoFilter ref="I9:O33" xr:uid="{322B8DA4-4175-7A47-B3C6-324C2C7ECF3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5344336A-7E8E-8D41-903F-5A923BB3897D}" name="Trials" dataDxfId="52" dataCellStyle="Accent1"/>
    <tableColumn id="2" xr3:uid="{2913567A-D982-A04F-919F-1AB5692F7564}" name="Fixed cost" dataDxfId="51" dataCellStyle="Accent1">
      <calculatedColumnFormula>$C$3</calculatedColumnFormula>
    </tableColumn>
    <tableColumn id="3" xr3:uid="{6A6F8A8B-6CBC-9F43-A38F-179DF42757F1}" name="Variable cost" dataDxfId="50" dataCellStyle="Accent1">
      <calculatedColumnFormula>$C$7+RAND()*($C$6-$C$7)</calculatedColumnFormula>
    </tableColumn>
    <tableColumn id="4" xr3:uid="{1F519D15-9EE9-A147-B18B-5625480846EF}" name="Demand" dataDxfId="49" dataCellStyle="Accent1">
      <calculatedColumnFormula>_xlfn.NORM.INV(RAND(),$F$16,$F$17)</calculatedColumnFormula>
    </tableColumn>
    <tableColumn id="7" xr3:uid="{7A90010C-F2B9-B143-AD4D-A7D8FB16F5EF}" name="Profit post website" dataDxfId="48" dataCellStyle="Accent1">
      <calculatedColumnFormula>(VLOOKUP(RAND(),$B$9:$E$12,3,TRUE)-K10)*L10-J10</calculatedColumnFormula>
    </tableColumn>
    <tableColumn id="8" xr3:uid="{BD4EDD4A-EC4E-B64C-9549-3913FDC4239F}" name="Royalties" dataDxfId="47" dataCellStyle="Accent1">
      <calculatedColumnFormula>Table213[[#This Row],[Profit post website]]*$F$18</calculatedColumnFormula>
    </tableColumn>
    <tableColumn id="9" xr3:uid="{35C21ECE-162A-2342-BCF7-E133915C7FF2}" name="Profit pre website" dataDxfId="46" dataCellStyle="Currency">
      <calculatedColumnFormula>Table213[[#This Row],[Profit post website]]*(1-(RANDBETWEEN(10,50)/100))</calculatedColumnFormula>
    </tableColumn>
  </tableColumns>
  <tableStyleInfo name="Travel Expense Tracker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C2E300E-7A14-2D47-A636-2F3F07D3EE93}" name="Table314" displayName="Table314" ref="B14:C20" totalsRowShown="0" headerRowCellStyle="Accent2" dataCellStyle="Accent2">
  <autoFilter ref="B14:C20" xr:uid="{F5329431-9FAF-344B-A6A9-BDFA3251C3B3}"/>
  <tableColumns count="2">
    <tableColumn id="1" xr3:uid="{BD8D04E3-ABEC-094D-83C9-8ED57482BDEB}" name="Lab" dataDxfId="45" dataCellStyle="Accent2"/>
    <tableColumn id="2" xr3:uid="{0B93704E-08A4-C841-8EFB-F0E808F2D7D7}" name="Res" dataDxfId="44" dataCellStyle="Accent2"/>
  </tableColumns>
  <tableStyleInfo name="Travel Expense Tracker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3B6ACBB-5D6B-F341-BCCF-EEF19CC121A5}" name="Table415" displayName="Table415" ref="B9:E12" totalsRowShown="0" headerRowDxfId="43" dataDxfId="42" headerRowCellStyle="Accent2" dataCellStyle="Accent2">
  <autoFilter ref="B9:E12" xr:uid="{D49C67CB-50C4-2842-8A54-D3F3340C8825}">
    <filterColumn colId="0" hiddenButton="1"/>
    <filterColumn colId="1" hiddenButton="1"/>
    <filterColumn colId="2" hiddenButton="1"/>
    <filterColumn colId="3" hiddenButton="1"/>
  </autoFilter>
  <tableColumns count="4">
    <tableColumn id="1" xr3:uid="{4BEA5E4D-2333-6F4E-A0D9-2F8FBD8D50B7}" name="Lower band" dataDxfId="41" dataCellStyle="Accent2"/>
    <tableColumn id="2" xr3:uid="{22320B87-3EBC-304C-ABE7-A08D4E0F7D39}" name="Upper band" dataDxfId="40" dataCellStyle="Accent2"/>
    <tableColumn id="3" xr3:uid="{9BDB1A43-B7DE-6547-9D2B-3089D0024018}" name="Package price" dataDxfId="39" dataCellStyle="Accent2"/>
    <tableColumn id="4" xr3:uid="{6A9D6FF2-A932-214F-A566-3F28D8D1A243}" name="Probability" dataDxfId="38" dataCellStyle="Accent2"/>
  </tableColumns>
  <tableStyleInfo name="TableStyleMedium1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099183B-9311-494E-86EE-AEC6DC31D6FD}" name="Table616" displayName="Table616" ref="E15:F19" totalsRowShown="0" headerRowDxfId="37" dataDxfId="36" headerRowCellStyle="Accent2" dataCellStyle="Accent2">
  <autoFilter ref="E15:F19" xr:uid="{EA394561-E590-AD40-A282-99C1EF3EA4C6}"/>
  <tableColumns count="2">
    <tableColumn id="1" xr3:uid="{01C8665C-2FA3-BB4B-A033-CEAFBD1A7CCB}" name="Lab" dataDxfId="35" dataCellStyle="Accent2"/>
    <tableColumn id="2" xr3:uid="{F13F1AD0-5432-EA48-B15E-9FAA7DFFCFEA}" name="Res" dataDxfId="34" dataCellStyle="Accent2"/>
  </tableColumns>
  <tableStyleInfo name="TableStyleMedium1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E24FA3-A9A2-EE4D-B018-2DD80E1B8E7C}" name="Expense6" displayName="Expense6" ref="B5:C8" totalsRowCount="1">
  <autoFilter ref="B5:C7" xr:uid="{00000000-0009-0000-0100-000001000000}">
    <filterColumn colId="0" hiddenButton="1"/>
    <filterColumn colId="1" hiddenButton="1"/>
  </autoFilter>
  <tableColumns count="2">
    <tableColumn id="1" xr3:uid="{5B663EA3-2EA2-6B43-84BF-2DA2964676A2}" name="Variable cost"/>
    <tableColumn id="2" xr3:uid="{FE0322CD-2EA2-FC44-94C6-4E2662415720}" name=" " dataDxfId="33" dataCellStyle="Currency"/>
  </tableColumns>
  <tableStyleInfo name="Travel Expense Tracker" showFirstColumn="0" showLastColumn="0" showRowStripes="1" showColumnStripes="0"/>
  <extLst>
    <ext xmlns:x14="http://schemas.microsoft.com/office/spreadsheetml/2009/9/main" uri="{504A1905-F514-4f6f-8877-14C23A59335A}">
      <x14:table altTextSummary="Enter travel expense information, including member name, expense and type, amount, and any notes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772EB0A-009F-B543-8748-6A3A57108B9C}" name="Table28" displayName="Table28" ref="I18:O42" totalsRowShown="0" headerRowDxfId="32" dataDxfId="31" dataCellStyle="Accent1">
  <autoFilter ref="I18:O42" xr:uid="{322B8DA4-4175-7A47-B3C6-324C2C7ECF3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971FF6BA-7A03-444A-BCDB-CAE55A844774}" name="Trials" dataDxfId="30" dataCellStyle="Accent1"/>
    <tableColumn id="2" xr3:uid="{37114522-AB76-B54C-A1BD-11883A0C0F95}" name="Fixed cost" dataDxfId="29" dataCellStyle="Accent1">
      <calculatedColumnFormula>$C$3</calculatedColumnFormula>
    </tableColumn>
    <tableColumn id="3" xr3:uid="{FBBCF701-7316-A748-A428-7EDD9793B763}" name="Variable cost" dataDxfId="28" dataCellStyle="Accent1">
      <calculatedColumnFormula>$C$7+RAND()*($C$6-$C$7)</calculatedColumnFormula>
    </tableColumn>
    <tableColumn id="4" xr3:uid="{DB8F4B8C-867F-184D-9B9F-B5116AE082D1}" name="Demand" dataDxfId="27" dataCellStyle="Accent1">
      <calculatedColumnFormula>_xlfn.NORM.INV(RAND(),$M$10,$M$11)</calculatedColumnFormula>
    </tableColumn>
    <tableColumn id="7" xr3:uid="{BBFD0665-E9C4-F94E-9F12-4690FC9FF526}" name="Profit post website" dataDxfId="26" dataCellStyle="Accent1">
      <calculatedColumnFormula>(VLOOKUP(RAND(),$B$9:$E$24,3,TRUE)-K19)*L19-J19</calculatedColumnFormula>
    </tableColumn>
    <tableColumn id="8" xr3:uid="{F36E5DB4-B672-924C-BD36-78E2B5851292}" name="Royalties" dataDxfId="25" dataCellStyle="Accent1">
      <calculatedColumnFormula>Table28[[#This Row],[Profit post website]]*$M$12</calculatedColumnFormula>
    </tableColumn>
    <tableColumn id="9" xr3:uid="{F9524262-7779-D841-B59F-E4BB02642D41}" name="Profit pre website" dataDxfId="24" dataCellStyle="Currency">
      <calculatedColumnFormula>Table28[[#This Row],[Profit post website]]*(1-(RANDBETWEEN(10,50)/100))</calculatedColumnFormula>
    </tableColumn>
  </tableColumns>
  <tableStyleInfo name="Travel Expense Tracker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E67B9DB-13CB-DE4D-B4D6-E2EE25DDA4FB}" name="Table39" displayName="Table39" ref="I9:J15" totalsRowShown="0" headerRowCellStyle="Accent2" dataCellStyle="Accent2">
  <autoFilter ref="I9:J15" xr:uid="{F5329431-9FAF-344B-A6A9-BDFA3251C3B3}"/>
  <tableColumns count="2">
    <tableColumn id="1" xr3:uid="{187C885B-0185-7B42-A421-D33E0BEDD716}" name="Lab" dataDxfId="23" dataCellStyle="Accent2"/>
    <tableColumn id="2" xr3:uid="{44B3A142-5DA8-DA4D-B914-F7C3876DE8EA}" name="Res" dataDxfId="22" dataCellStyle="Accent2"/>
  </tableColumns>
  <tableStyleInfo name="Travel Expense Tracker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3CDC419-B991-4E44-8E8E-948E234CBC63}" name="Table410" displayName="Table410" ref="B9:E24" totalsRowShown="0" headerRowDxfId="21" dataDxfId="20" headerRowCellStyle="Accent2" dataCellStyle="Accent2">
  <autoFilter ref="B9:E24" xr:uid="{D49C67CB-50C4-2842-8A54-D3F3340C8825}">
    <filterColumn colId="0" hiddenButton="1"/>
    <filterColumn colId="1" hiddenButton="1"/>
    <filterColumn colId="2" hiddenButton="1"/>
    <filterColumn colId="3" hiddenButton="1"/>
  </autoFilter>
  <tableColumns count="4">
    <tableColumn id="1" xr3:uid="{EBF1AA19-C69E-D341-9268-F573F2A856A9}" name="Lower band" dataDxfId="19" dataCellStyle="Accent2"/>
    <tableColumn id="2" xr3:uid="{493D654D-0617-8944-9841-F78D7B2A0DA7}" name="Upper band" dataDxfId="18" dataCellStyle="Accent2"/>
    <tableColumn id="3" xr3:uid="{1AA21B2E-2A48-DF47-BCDE-67FAF5F8231A}" name="Package price" dataDxfId="17" dataCellStyle="Accent2">
      <calculatedColumnFormula>RANDBETWEEN(300,4500)</calculatedColumnFormula>
    </tableColumn>
    <tableColumn id="4" xr3:uid="{95E4C657-096C-8F4B-91CF-D6A6B191827D}" name="Probability" dataDxfId="16" dataCellStyle="Percent"/>
  </tableColumns>
  <tableStyleInfo name="TableStyleMedium15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D1ABA28-C78E-9F40-A7B5-6FAEF3B24315}" name="Table611" displayName="Table611" ref="L9:M13" totalsRowShown="0" headerRowDxfId="15" dataDxfId="14" headerRowCellStyle="Accent2" dataCellStyle="Accent2">
  <autoFilter ref="L9:M13" xr:uid="{EA394561-E590-AD40-A282-99C1EF3EA4C6}"/>
  <tableColumns count="2">
    <tableColumn id="1" xr3:uid="{8F724FCB-20B1-5C46-B00D-4CFF3FEADDBD}" name="Lab" dataDxfId="13" dataCellStyle="Accent2"/>
    <tableColumn id="2" xr3:uid="{78C2E609-6A69-4640-BC01-1B87A506F9B0}" name="Res" dataDxfId="12" dataCellStyle="Accent2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Travel Expense Tracker">
      <a:dk1>
        <a:sysClr val="windowText" lastClr="000000"/>
      </a:dk1>
      <a:lt1>
        <a:sysClr val="window" lastClr="FFFFFF"/>
      </a:lt1>
      <a:dk2>
        <a:srgbClr val="011214"/>
      </a:dk2>
      <a:lt2>
        <a:srgbClr val="F4FBF9"/>
      </a:lt2>
      <a:accent1>
        <a:srgbClr val="05464F"/>
      </a:accent1>
      <a:accent2>
        <a:srgbClr val="2A7A79"/>
      </a:accent2>
      <a:accent3>
        <a:srgbClr val="74C8B9"/>
      </a:accent3>
      <a:accent4>
        <a:srgbClr val="BB656A"/>
      </a:accent4>
      <a:accent5>
        <a:srgbClr val="C5AA74"/>
      </a:accent5>
      <a:accent6>
        <a:srgbClr val="88709D"/>
      </a:accent6>
      <a:hlink>
        <a:srgbClr val="6EC8DF"/>
      </a:hlink>
      <a:folHlink>
        <a:srgbClr val="88709D"/>
      </a:folHlink>
    </a:clrScheme>
    <a:fontScheme name="Travel Expense Tracker">
      <a:majorFont>
        <a:latin typeface="Tahom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7" Type="http://schemas.openxmlformats.org/officeDocument/2006/relationships/table" Target="../tables/table1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9.xml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7" Type="http://schemas.openxmlformats.org/officeDocument/2006/relationships/table" Target="../tables/table15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14.xml"/><Relationship Id="rId5" Type="http://schemas.openxmlformats.org/officeDocument/2006/relationships/table" Target="../tables/table13.xml"/><Relationship Id="rId4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fitToPage="1"/>
  </sheetPr>
  <dimension ref="B1:O509"/>
  <sheetViews>
    <sheetView showGridLines="0" tabSelected="1" topLeftCell="F1" zoomScale="102" zoomScaleNormal="100" workbookViewId="0">
      <selection activeCell="N10" sqref="N10"/>
    </sheetView>
  </sheetViews>
  <sheetFormatPr defaultColWidth="9.1640625" defaultRowHeight="30" customHeight="1" x14ac:dyDescent="0.3"/>
  <cols>
    <col min="1" max="1" width="2.6640625" customWidth="1"/>
    <col min="2" max="2" width="29.5" customWidth="1"/>
    <col min="3" max="3" width="15.6640625" bestFit="1" customWidth="1"/>
    <col min="4" max="4" width="15.83203125" customWidth="1"/>
    <col min="5" max="5" width="20.6640625" bestFit="1" customWidth="1"/>
    <col min="6" max="6" width="15.83203125" bestFit="1" customWidth="1"/>
    <col min="7" max="7" width="13" customWidth="1"/>
    <col min="8" max="8" width="13.1640625" bestFit="1" customWidth="1"/>
    <col min="9" max="9" width="16" bestFit="1" customWidth="1"/>
    <col min="10" max="10" width="12.5" customWidth="1"/>
    <col min="11" max="11" width="15.33203125" bestFit="1" customWidth="1"/>
    <col min="12" max="12" width="11.5" bestFit="1" customWidth="1"/>
    <col min="13" max="13" width="15.33203125" customWidth="1"/>
    <col min="14" max="14" width="17.5" customWidth="1"/>
    <col min="15" max="15" width="14.33203125" customWidth="1"/>
  </cols>
  <sheetData>
    <row r="1" spans="2:15" ht="35" customHeight="1" x14ac:dyDescent="0.3">
      <c r="B1" s="3" t="s">
        <v>0</v>
      </c>
    </row>
    <row r="2" spans="2:15" ht="30" customHeight="1" x14ac:dyDescent="0.3">
      <c r="B2" s="2" t="s">
        <v>1</v>
      </c>
    </row>
    <row r="3" spans="2:15" ht="30" customHeight="1" x14ac:dyDescent="0.3">
      <c r="B3" s="1" t="s">
        <v>2</v>
      </c>
      <c r="C3" s="32">
        <v>1375</v>
      </c>
      <c r="D3" s="5"/>
      <c r="H3" s="12"/>
    </row>
    <row r="4" spans="2:15" ht="30" customHeight="1" x14ac:dyDescent="0.3">
      <c r="D4" s="4"/>
      <c r="H4" s="12"/>
    </row>
    <row r="5" spans="2:15" ht="35" customHeight="1" x14ac:dyDescent="0.3">
      <c r="B5" t="s">
        <v>3</v>
      </c>
      <c r="C5" t="s">
        <v>26</v>
      </c>
      <c r="H5" s="12"/>
    </row>
    <row r="6" spans="2:15" ht="30" customHeight="1" x14ac:dyDescent="0.3">
      <c r="B6" t="s">
        <v>4</v>
      </c>
      <c r="C6" s="33">
        <v>5000</v>
      </c>
      <c r="H6" s="11"/>
    </row>
    <row r="7" spans="2:15" ht="30" customHeight="1" x14ac:dyDescent="0.3">
      <c r="B7" t="s">
        <v>5</v>
      </c>
      <c r="C7" s="33">
        <v>200</v>
      </c>
    </row>
    <row r="9" spans="2:15" ht="30" customHeight="1" x14ac:dyDescent="0.3">
      <c r="B9" s="10" t="s">
        <v>14</v>
      </c>
      <c r="C9" s="10" t="s">
        <v>13</v>
      </c>
      <c r="D9" s="21" t="s">
        <v>15</v>
      </c>
      <c r="E9" s="10" t="s">
        <v>16</v>
      </c>
      <c r="I9" s="18" t="s">
        <v>6</v>
      </c>
      <c r="J9" s="18" t="s">
        <v>2</v>
      </c>
      <c r="K9" s="18" t="s">
        <v>3</v>
      </c>
      <c r="L9" s="18" t="s">
        <v>7</v>
      </c>
      <c r="M9" s="18" t="s">
        <v>22</v>
      </c>
      <c r="N9" s="18" t="s">
        <v>10</v>
      </c>
      <c r="O9" s="18" t="s">
        <v>20</v>
      </c>
    </row>
    <row r="10" spans="2:15" ht="30" customHeight="1" x14ac:dyDescent="0.3">
      <c r="B10" s="34">
        <v>0</v>
      </c>
      <c r="C10" s="34">
        <v>0.7</v>
      </c>
      <c r="D10" s="35">
        <v>14300</v>
      </c>
      <c r="E10" s="36">
        <v>0.7</v>
      </c>
      <c r="I10" s="31">
        <v>1</v>
      </c>
      <c r="J10" s="24">
        <v>55</v>
      </c>
      <c r="K10" s="25">
        <f t="shared" ref="K10:K21" ca="1" si="0">$C$7+RAND()*($C$6-$C$7)</f>
        <v>4566.1021258627907</v>
      </c>
      <c r="L10" s="26">
        <f t="shared" ref="L10:L21" ca="1" si="1">_xlfn.NORM.INV(RAND(),$F$16,$F$17)</f>
        <v>77.085319852770311</v>
      </c>
      <c r="M10" s="23">
        <f ca="1">(VLOOKUP(RAND(),$B$9:$E$12,3,TRUE)-K10)*L10-J10</f>
        <v>750285.63104206766</v>
      </c>
      <c r="N10" s="24">
        <f ca="1">Table2[[#This Row],[Profit post website]]*$F$18</f>
        <v>27760.568348556502</v>
      </c>
      <c r="O10" s="30">
        <f ca="1">Table2[[#This Row],[Profit post website]]*(1-(RANDBETWEEN(10,50)/100))</f>
        <v>660251.35531701951</v>
      </c>
    </row>
    <row r="11" spans="2:15" ht="30" customHeight="1" x14ac:dyDescent="0.3">
      <c r="B11" s="34">
        <v>0.7</v>
      </c>
      <c r="C11" s="34">
        <v>0.9</v>
      </c>
      <c r="D11" s="35">
        <v>15900</v>
      </c>
      <c r="E11" s="36">
        <v>0.2</v>
      </c>
      <c r="I11" s="31">
        <v>2</v>
      </c>
      <c r="J11" s="24">
        <v>55</v>
      </c>
      <c r="K11" s="25">
        <f t="shared" ca="1" si="0"/>
        <v>3212.2214484383799</v>
      </c>
      <c r="L11" s="26">
        <f t="shared" ca="1" si="1"/>
        <v>76.933767008382091</v>
      </c>
      <c r="M11" s="23">
        <f t="shared" ref="M11:M33" ca="1" si="2">(VLOOKUP(RAND(),$B$9:$E$12,3,TRUE)-K11)*L11-J11</f>
        <v>852969.57172637794</v>
      </c>
      <c r="N11" s="24">
        <f ca="1">Table2[[#This Row],[Profit post website]]*$F$18</f>
        <v>31559.874153875982</v>
      </c>
      <c r="O11" s="30">
        <f ca="1">Table2[[#This Row],[Profit post website]]*(1-(RANDBETWEEN(10,50)/100))</f>
        <v>759142.9188364764</v>
      </c>
    </row>
    <row r="12" spans="2:15" ht="30" customHeight="1" x14ac:dyDescent="0.3">
      <c r="B12" s="34">
        <v>0.9</v>
      </c>
      <c r="C12" s="34">
        <v>1</v>
      </c>
      <c r="D12" s="35">
        <v>17300</v>
      </c>
      <c r="E12" s="36">
        <v>0.1</v>
      </c>
      <c r="I12" s="31">
        <v>3</v>
      </c>
      <c r="J12" s="24">
        <v>55</v>
      </c>
      <c r="K12" s="25">
        <f t="shared" ca="1" si="0"/>
        <v>842.15379323714603</v>
      </c>
      <c r="L12" s="26">
        <f t="shared" ca="1" si="1"/>
        <v>111.08120780832117</v>
      </c>
      <c r="M12" s="23">
        <f t="shared" ca="1" si="2"/>
        <v>1494858.8111458514</v>
      </c>
      <c r="N12" s="24">
        <f ca="1">Table2[[#This Row],[Profit post website]]*$F$18</f>
        <v>55309.776012396498</v>
      </c>
      <c r="O12" s="30">
        <f ca="1">Table2[[#This Row],[Profit post website]]*(1-(RANDBETWEEN(10,50)/100))</f>
        <v>852069.5223531354</v>
      </c>
    </row>
    <row r="13" spans="2:15" ht="30" customHeight="1" thickBot="1" x14ac:dyDescent="0.35">
      <c r="I13" s="31">
        <v>4</v>
      </c>
      <c r="J13" s="24">
        <f t="shared" ref="J13:J21" si="3">$C$3</f>
        <v>1375</v>
      </c>
      <c r="K13" s="25">
        <f t="shared" ca="1" si="0"/>
        <v>3369.0771055190148</v>
      </c>
      <c r="L13" s="26">
        <f t="shared" ca="1" si="1"/>
        <v>53.665720665249957</v>
      </c>
      <c r="M13" s="23">
        <f t="shared" ca="1" si="2"/>
        <v>585240.85466860211</v>
      </c>
      <c r="N13" s="24">
        <f ca="1">Table2[[#This Row],[Profit post website]]*$F$18</f>
        <v>21653.911622738276</v>
      </c>
      <c r="O13" s="30">
        <f ca="1">Table2[[#This Row],[Profit post website]]*(1-(RANDBETWEEN(10,50)/100))</f>
        <v>397963.78117464943</v>
      </c>
    </row>
    <row r="14" spans="2:15" ht="30" customHeight="1" thickTop="1" thickBot="1" x14ac:dyDescent="0.35">
      <c r="B14" s="9" t="s">
        <v>18</v>
      </c>
      <c r="C14" s="9" t="s">
        <v>17</v>
      </c>
      <c r="I14" s="31">
        <v>5</v>
      </c>
      <c r="J14" s="24">
        <f t="shared" si="3"/>
        <v>1375</v>
      </c>
      <c r="K14" s="25">
        <f t="shared" ca="1" si="0"/>
        <v>789.39162182329062</v>
      </c>
      <c r="L14" s="26">
        <f t="shared" ca="1" si="1"/>
        <v>92.857542697309043</v>
      </c>
      <c r="M14" s="23">
        <f t="shared" ca="1" si="2"/>
        <v>1401758.9626588596</v>
      </c>
      <c r="N14" s="24">
        <f ca="1">Table2[[#This Row],[Profit post website]]*$F$18</f>
        <v>51865.081618377801</v>
      </c>
      <c r="O14" s="30">
        <f ca="1">Table2[[#This Row],[Profit post website]]*(1-(RANDBETWEEN(10,50)/100))</f>
        <v>700879.48132942978</v>
      </c>
    </row>
    <row r="15" spans="2:15" ht="30" customHeight="1" thickTop="1" thickBot="1" x14ac:dyDescent="0.35">
      <c r="B15" s="9" t="s">
        <v>21</v>
      </c>
      <c r="C15" s="13">
        <f ca="1">SUM(Table2[Profit post website])</f>
        <v>26746227.164785866</v>
      </c>
      <c r="E15" s="10" t="s">
        <v>18</v>
      </c>
      <c r="F15" s="10" t="s">
        <v>17</v>
      </c>
      <c r="I15" s="31">
        <v>6</v>
      </c>
      <c r="J15" s="24">
        <f t="shared" si="3"/>
        <v>1375</v>
      </c>
      <c r="K15" s="25">
        <f t="shared" ca="1" si="0"/>
        <v>4288.2419251740994</v>
      </c>
      <c r="L15" s="26">
        <f t="shared" ca="1" si="1"/>
        <v>117.18814353864809</v>
      </c>
      <c r="M15" s="23">
        <f t="shared" ca="1" si="2"/>
        <v>1171884.3423469167</v>
      </c>
      <c r="N15" s="24">
        <f ca="1">Table2[[#This Row],[Profit post website]]*$F$18</f>
        <v>43359.720666835914</v>
      </c>
      <c r="O15" s="30">
        <f ca="1">Table2[[#This Row],[Profit post website]]*(1-(RANDBETWEEN(10,50)/100))</f>
        <v>585942.17117345834</v>
      </c>
    </row>
    <row r="16" spans="2:15" ht="30" customHeight="1" thickTop="1" thickBot="1" x14ac:dyDescent="0.35">
      <c r="B16" s="9" t="s">
        <v>25</v>
      </c>
      <c r="C16" s="17">
        <f ca="1">AVERAGE(Table2[Profit post website])</f>
        <v>1114426.1318660777</v>
      </c>
      <c r="E16" s="21" t="s">
        <v>8</v>
      </c>
      <c r="F16" s="37">
        <v>100</v>
      </c>
      <c r="I16" s="31">
        <v>7</v>
      </c>
      <c r="J16" s="24">
        <f t="shared" si="3"/>
        <v>1375</v>
      </c>
      <c r="K16" s="25">
        <f t="shared" ca="1" si="0"/>
        <v>3002.7739961505772</v>
      </c>
      <c r="L16" s="26">
        <f t="shared" ca="1" si="1"/>
        <v>139.64530952166149</v>
      </c>
      <c r="M16" s="23">
        <f t="shared" ca="1" si="2"/>
        <v>1576229.6220437156</v>
      </c>
      <c r="N16" s="24">
        <f ca="1">Table2[[#This Row],[Profit post website]]*$F$18</f>
        <v>58320.496015617471</v>
      </c>
      <c r="O16" s="30">
        <f ca="1">Table2[[#This Row],[Profit post website]]*(1-(RANDBETWEEN(10,50)/100))</f>
        <v>1387082.0673984697</v>
      </c>
    </row>
    <row r="17" spans="2:15" ht="30" customHeight="1" thickTop="1" thickBot="1" x14ac:dyDescent="0.35">
      <c r="B17" s="19" t="s">
        <v>24</v>
      </c>
      <c r="C17" s="20">
        <f ca="1">C15/F19*12</f>
        <v>13373113.582392931</v>
      </c>
      <c r="E17" s="10" t="s">
        <v>9</v>
      </c>
      <c r="F17" s="34">
        <v>35</v>
      </c>
      <c r="I17" s="31">
        <v>8</v>
      </c>
      <c r="J17" s="24">
        <f t="shared" si="3"/>
        <v>1375</v>
      </c>
      <c r="K17" s="25">
        <f t="shared" ca="1" si="0"/>
        <v>456.35085629519415</v>
      </c>
      <c r="L17" s="26">
        <f t="shared" ca="1" si="1"/>
        <v>90.300495024874962</v>
      </c>
      <c r="M17" s="23">
        <f t="shared" ca="1" si="2"/>
        <v>1248713.3706272305</v>
      </c>
      <c r="N17" s="24">
        <f ca="1">Table2[[#This Row],[Profit post website]]*$F$18</f>
        <v>46202.394713207526</v>
      </c>
      <c r="O17" s="30">
        <f ca="1">Table2[[#This Row],[Profit post website]]*(1-(RANDBETWEEN(10,50)/100))</f>
        <v>686792.35384497687</v>
      </c>
    </row>
    <row r="18" spans="2:15" ht="30" customHeight="1" thickTop="1" thickBot="1" x14ac:dyDescent="0.35">
      <c r="B18" s="9" t="s">
        <v>12</v>
      </c>
      <c r="C18" s="27">
        <f ca="1">SUM(Table2[Royalties])</f>
        <v>989610.40509707632</v>
      </c>
      <c r="E18" s="21" t="s">
        <v>10</v>
      </c>
      <c r="F18" s="22">
        <v>3.6999999999999998E-2</v>
      </c>
      <c r="I18" s="31">
        <v>9</v>
      </c>
      <c r="J18" s="24">
        <f t="shared" si="3"/>
        <v>1375</v>
      </c>
      <c r="K18" s="25">
        <f t="shared" ca="1" si="0"/>
        <v>1542.9640463317312</v>
      </c>
      <c r="L18" s="26">
        <f t="shared" ca="1" si="1"/>
        <v>78.592360087658705</v>
      </c>
      <c r="M18" s="23">
        <f t="shared" ca="1" si="2"/>
        <v>1001230.5633219051</v>
      </c>
      <c r="N18" s="24">
        <f ca="1">Table2[[#This Row],[Profit post website]]*$F$18</f>
        <v>37045.530842910484</v>
      </c>
      <c r="O18" s="30">
        <f ca="1">Table2[[#This Row],[Profit post website]]*(1-(RANDBETWEEN(10,50)/100))</f>
        <v>530652.19856060972</v>
      </c>
    </row>
    <row r="19" spans="2:15" ht="30" customHeight="1" thickTop="1" thickBot="1" x14ac:dyDescent="0.35">
      <c r="B19" s="9" t="s">
        <v>23</v>
      </c>
      <c r="C19" s="27">
        <f ca="1">AVERAGE(Table2[Royalties])</f>
        <v>41233.766879044844</v>
      </c>
      <c r="E19" s="10" t="s">
        <v>11</v>
      </c>
      <c r="F19" s="34">
        <v>24</v>
      </c>
      <c r="I19" s="31">
        <v>10</v>
      </c>
      <c r="J19" s="24">
        <f t="shared" si="3"/>
        <v>1375</v>
      </c>
      <c r="K19" s="25">
        <f t="shared" ca="1" si="0"/>
        <v>2679.0183706902035</v>
      </c>
      <c r="L19" s="26">
        <f t="shared" ca="1" si="1"/>
        <v>75.666778891069484</v>
      </c>
      <c r="M19" s="23">
        <f t="shared" ca="1" si="2"/>
        <v>877947.24744216481</v>
      </c>
      <c r="N19" s="24">
        <f ca="1">Table2[[#This Row],[Profit post website]]*$F$18</f>
        <v>32484.048155360095</v>
      </c>
      <c r="O19" s="30">
        <f ca="1">Table2[[#This Row],[Profit post website]]*(1-(RANDBETWEEN(10,50)/100))</f>
        <v>755034.63280026172</v>
      </c>
    </row>
    <row r="20" spans="2:15" ht="30" customHeight="1" thickTop="1" thickBot="1" x14ac:dyDescent="0.35">
      <c r="B20" s="28" t="s">
        <v>19</v>
      </c>
      <c r="C20" s="29">
        <f ca="1">C18/F19*12</f>
        <v>494805.2025485381</v>
      </c>
      <c r="E20" s="6"/>
      <c r="I20" s="31">
        <v>11</v>
      </c>
      <c r="J20" s="24">
        <f t="shared" si="3"/>
        <v>1375</v>
      </c>
      <c r="K20" s="25">
        <f t="shared" ca="1" si="0"/>
        <v>3801.9656946921391</v>
      </c>
      <c r="L20" s="26">
        <f t="shared" ca="1" si="1"/>
        <v>23.640301506818972</v>
      </c>
      <c r="M20" s="23">
        <f t="shared" ca="1" si="2"/>
        <v>246801.69620640669</v>
      </c>
      <c r="N20" s="24">
        <f ca="1">Table2[[#This Row],[Profit post website]]*$F$18</f>
        <v>9131.6627596370472</v>
      </c>
      <c r="O20" s="30">
        <f ca="1">Table2[[#This Row],[Profit post website]]*(1-(RANDBETWEEN(10,50)/100))</f>
        <v>190037.30607893315</v>
      </c>
    </row>
    <row r="21" spans="2:15" ht="30" customHeight="1" thickTop="1" x14ac:dyDescent="0.3">
      <c r="E21" s="16"/>
      <c r="F21" s="6"/>
      <c r="I21" s="31">
        <v>12</v>
      </c>
      <c r="J21" s="24">
        <f t="shared" si="3"/>
        <v>1375</v>
      </c>
      <c r="K21" s="25">
        <f t="shared" ca="1" si="0"/>
        <v>316.99311211355712</v>
      </c>
      <c r="L21" s="26">
        <f t="shared" ca="1" si="1"/>
        <v>81.608695101231135</v>
      </c>
      <c r="M21" s="23">
        <f t="shared" ca="1" si="2"/>
        <v>1139759.9457119396</v>
      </c>
      <c r="N21" s="24">
        <f ca="1">Table2[[#This Row],[Profit post website]]*$F$18</f>
        <v>42171.117991341765</v>
      </c>
      <c r="O21" s="30">
        <f ca="1">Table2[[#This Row],[Profit post website]]*(1-(RANDBETWEEN(10,50)/100))</f>
        <v>763639.16362699948</v>
      </c>
    </row>
    <row r="22" spans="2:15" ht="30" customHeight="1" x14ac:dyDescent="0.3">
      <c r="E22" s="7"/>
      <c r="F22" s="6"/>
      <c r="I22" s="31">
        <v>13</v>
      </c>
      <c r="J22" s="24">
        <f>$C$3</f>
        <v>1375</v>
      </c>
      <c r="K22" s="25">
        <f ca="1">$C$7+RAND()*($C$6-$C$7)</f>
        <v>3704.2743562443006</v>
      </c>
      <c r="L22" s="26">
        <f ca="1">_xlfn.NORM.INV(RAND(),$F$16,$F$17)</f>
        <v>105.88467292906051</v>
      </c>
      <c r="M22" s="23">
        <f t="shared" ca="1" si="2"/>
        <v>1120549.9442351314</v>
      </c>
      <c r="N22" s="24">
        <f ca="1">Table2[[#This Row],[Profit post website]]*$F$18</f>
        <v>41460.347936699858</v>
      </c>
      <c r="O22" s="30">
        <f ca="1">Table2[[#This Row],[Profit post website]]*(1-(RANDBETWEEN(10,50)/100))</f>
        <v>661124.46709872759</v>
      </c>
    </row>
    <row r="23" spans="2:15" ht="30" customHeight="1" x14ac:dyDescent="0.3">
      <c r="E23" s="7"/>
      <c r="F23" s="6"/>
      <c r="G23" s="8"/>
      <c r="H23" s="6"/>
      <c r="I23" s="31">
        <v>14</v>
      </c>
      <c r="J23" s="24">
        <f>$C$3</f>
        <v>1375</v>
      </c>
      <c r="K23" s="25">
        <f ca="1">$C$7+RAND()*($C$6-$C$7)</f>
        <v>2571.1844498743403</v>
      </c>
      <c r="L23" s="26">
        <f ca="1">_xlfn.NORM.INV(RAND(),$F$16,$F$17)</f>
        <v>112.07575113367997</v>
      </c>
      <c r="M23" s="23">
        <f t="shared" ca="1" si="2"/>
        <v>1313140.812688719</v>
      </c>
      <c r="N23" s="24">
        <f ca="1">Table2[[#This Row],[Profit post website]]*$F$18</f>
        <v>48586.2100694826</v>
      </c>
      <c r="O23" s="30">
        <f ca="1">Table2[[#This Row],[Profit post website]]*(1-(RANDBETWEEN(10,50)/100))</f>
        <v>1050512.6501509752</v>
      </c>
    </row>
    <row r="24" spans="2:15" ht="30" customHeight="1" x14ac:dyDescent="0.3">
      <c r="E24" s="7"/>
      <c r="F24" s="6"/>
      <c r="G24" s="8"/>
      <c r="H24" s="6"/>
      <c r="I24" s="31">
        <v>15</v>
      </c>
      <c r="J24" s="24">
        <f>$C$3</f>
        <v>1375</v>
      </c>
      <c r="K24" s="25">
        <f ca="1">$C$7+RAND()*($C$6-$C$7)</f>
        <v>1503.7262740673575</v>
      </c>
      <c r="L24" s="26">
        <f ca="1">_xlfn.NORM.INV(RAND(),$F$16,$F$17)</f>
        <v>124.77645810490263</v>
      </c>
      <c r="M24" s="23">
        <f t="shared" ca="1" si="2"/>
        <v>1595298.7124627007</v>
      </c>
      <c r="N24" s="24">
        <f ca="1">Table2[[#This Row],[Profit post website]]*$F$18</f>
        <v>59026.052361119924</v>
      </c>
      <c r="O24" s="30">
        <f ca="1">Table2[[#This Row],[Profit post website]]*(1-(RANDBETWEEN(10,50)/100))</f>
        <v>1148615.0729731445</v>
      </c>
    </row>
    <row r="25" spans="2:15" ht="30" customHeight="1" x14ac:dyDescent="0.3">
      <c r="E25" s="7"/>
      <c r="F25" s="6"/>
      <c r="G25" s="8"/>
      <c r="H25" s="6"/>
      <c r="I25" s="31">
        <v>16</v>
      </c>
      <c r="J25" s="24">
        <f>$C$3</f>
        <v>1375</v>
      </c>
      <c r="K25" s="25">
        <f ca="1">$C$7+RAND()*($C$6-$C$7)</f>
        <v>656.81005240983768</v>
      </c>
      <c r="L25" s="26">
        <f ca="1">_xlfn.NORM.INV(RAND(),$F$16,$F$17)</f>
        <v>143.17146725316911</v>
      </c>
      <c r="M25" s="23">
        <f t="shared" ca="1" si="2"/>
        <v>1951940.5228101709</v>
      </c>
      <c r="N25" s="24">
        <f ca="1">Table2[[#This Row],[Profit post website]]*$F$18</f>
        <v>72221.799343976323</v>
      </c>
      <c r="O25" s="30">
        <f ca="1">Table2[[#This Row],[Profit post website]]*(1-(RANDBETWEEN(10,50)/100))</f>
        <v>1015009.0718612889</v>
      </c>
    </row>
    <row r="26" spans="2:15" ht="30" customHeight="1" x14ac:dyDescent="0.3">
      <c r="B26" s="41">
        <f ca="1">SUM(Table28[Royalties],Table213[Royalties],Table2[Royalties])</f>
        <v>1244109.5291574853</v>
      </c>
      <c r="E26" s="7"/>
      <c r="F26" s="6"/>
      <c r="G26" s="8"/>
      <c r="H26" s="6"/>
      <c r="I26" s="31">
        <v>17</v>
      </c>
      <c r="J26" s="24">
        <f>$C$3</f>
        <v>1375</v>
      </c>
      <c r="K26" s="25">
        <f ca="1">$C$7+RAND()*($C$6-$C$7)</f>
        <v>2795.9906975409758</v>
      </c>
      <c r="L26" s="26">
        <f ca="1">_xlfn.NORM.INV(RAND(),$F$16,$F$17)</f>
        <v>101.61850172758297</v>
      </c>
      <c r="M26" s="23">
        <f t="shared" ca="1" si="2"/>
        <v>1330234.7919401957</v>
      </c>
      <c r="N26" s="24">
        <f ca="1">Table2[[#This Row],[Profit post website]]*$F$18</f>
        <v>49218.687301787242</v>
      </c>
      <c r="O26" s="30">
        <f ca="1">Table2[[#This Row],[Profit post website]]*(1-(RANDBETWEEN(10,50)/100))</f>
        <v>665117.39597009786</v>
      </c>
    </row>
    <row r="27" spans="2:15" ht="30" customHeight="1" x14ac:dyDescent="0.3">
      <c r="B27" s="41">
        <f ca="1">B26/12</f>
        <v>103675.79409645712</v>
      </c>
      <c r="E27" s="7"/>
      <c r="F27" s="6"/>
      <c r="G27" s="8"/>
      <c r="H27" s="6"/>
      <c r="I27" s="31">
        <v>18</v>
      </c>
      <c r="J27" s="24">
        <f t="shared" ref="J27:J33" si="4">$C$3</f>
        <v>1375</v>
      </c>
      <c r="K27" s="25">
        <f t="shared" ref="K27:K33" ca="1" si="5">$C$7+RAND()*($C$6-$C$7)</f>
        <v>4783.5847118978127</v>
      </c>
      <c r="L27" s="26">
        <f t="shared" ref="L27:L33" ca="1" si="6">_xlfn.NORM.INV(RAND(),$F$16,$F$17)</f>
        <v>93.347222984323849</v>
      </c>
      <c r="M27" s="23">
        <f t="shared" ca="1" si="2"/>
        <v>886955.93990990333</v>
      </c>
      <c r="N27" s="24">
        <f ca="1">Table2[[#This Row],[Profit post website]]*$F$18</f>
        <v>32817.369776666419</v>
      </c>
      <c r="O27" s="30">
        <f ca="1">Table2[[#This Row],[Profit post website]]*(1-(RANDBETWEEN(10,50)/100))</f>
        <v>638608.27673513035</v>
      </c>
    </row>
    <row r="28" spans="2:15" ht="30" customHeight="1" x14ac:dyDescent="0.3">
      <c r="E28" s="7"/>
      <c r="F28" s="6"/>
      <c r="G28" s="8"/>
      <c r="H28" s="6"/>
      <c r="I28" s="31">
        <v>19</v>
      </c>
      <c r="J28" s="24">
        <f t="shared" si="4"/>
        <v>1375</v>
      </c>
      <c r="K28" s="25">
        <f t="shared" ca="1" si="5"/>
        <v>432.09087685425459</v>
      </c>
      <c r="L28" s="26">
        <f t="shared" ca="1" si="6"/>
        <v>72.09582256450625</v>
      </c>
      <c r="M28" s="23">
        <f t="shared" ca="1" si="2"/>
        <v>1214730.783176532</v>
      </c>
      <c r="N28" s="24">
        <f ca="1">Table2[[#This Row],[Profit post website]]*$F$18</f>
        <v>44945.03897753168</v>
      </c>
      <c r="O28" s="30">
        <f ca="1">Table2[[#This Row],[Profit post website]]*(1-(RANDBETWEEN(10,50)/100))</f>
        <v>813869.62472827639</v>
      </c>
    </row>
    <row r="29" spans="2:15" ht="30" customHeight="1" x14ac:dyDescent="0.3">
      <c r="E29" s="15"/>
      <c r="F29" s="6"/>
      <c r="G29" s="8"/>
      <c r="H29" s="6"/>
      <c r="I29" s="31">
        <v>20</v>
      </c>
      <c r="J29" s="24">
        <f t="shared" si="4"/>
        <v>1375</v>
      </c>
      <c r="K29" s="25">
        <f t="shared" ca="1" si="5"/>
        <v>3207.9600662942271</v>
      </c>
      <c r="L29" s="26">
        <f t="shared" ca="1" si="6"/>
        <v>75.186724599692624</v>
      </c>
      <c r="M29" s="23">
        <f t="shared" ca="1" si="2"/>
        <v>832599.15174432879</v>
      </c>
      <c r="N29" s="24">
        <f ca="1">Table2[[#This Row],[Profit post website]]*$F$18</f>
        <v>30806.168614540165</v>
      </c>
      <c r="O29" s="30">
        <f ca="1">Table2[[#This Row],[Profit post website]]*(1-(RANDBETWEEN(10,50)/100))</f>
        <v>549515.44015125697</v>
      </c>
    </row>
    <row r="30" spans="2:15" ht="30" customHeight="1" x14ac:dyDescent="0.3">
      <c r="E30" s="15"/>
      <c r="F30" s="6"/>
      <c r="G30" s="8"/>
      <c r="H30" s="6"/>
      <c r="I30" s="31">
        <v>21</v>
      </c>
      <c r="J30" s="24">
        <f t="shared" si="4"/>
        <v>1375</v>
      </c>
      <c r="K30" s="25">
        <f t="shared" ca="1" si="5"/>
        <v>1192.6531164083551</v>
      </c>
      <c r="L30" s="26">
        <f t="shared" ca="1" si="6"/>
        <v>65.99144038067729</v>
      </c>
      <c r="M30" s="23">
        <f t="shared" ca="1" si="2"/>
        <v>863597.70041739428</v>
      </c>
      <c r="N30" s="24">
        <f ca="1">Table2[[#This Row],[Profit post website]]*$F$18</f>
        <v>31953.114915443588</v>
      </c>
      <c r="O30" s="30">
        <f ca="1">Table2[[#This Row],[Profit post website]]*(1-(RANDBETWEEN(10,50)/100))</f>
        <v>647698.27531304571</v>
      </c>
    </row>
    <row r="31" spans="2:15" ht="30" customHeight="1" x14ac:dyDescent="0.3">
      <c r="E31" s="14"/>
      <c r="F31" s="6"/>
      <c r="G31" s="8"/>
      <c r="H31" s="6"/>
      <c r="I31" s="31">
        <v>22</v>
      </c>
      <c r="J31" s="24">
        <f t="shared" si="4"/>
        <v>1375</v>
      </c>
      <c r="K31" s="25">
        <f t="shared" ca="1" si="5"/>
        <v>530.3237989367949</v>
      </c>
      <c r="L31" s="26">
        <f t="shared" ca="1" si="6"/>
        <v>64.627789882983279</v>
      </c>
      <c r="M31" s="23">
        <f t="shared" ca="1" si="2"/>
        <v>888528.74027902819</v>
      </c>
      <c r="N31" s="24">
        <f ca="1">Table2[[#This Row],[Profit post website]]*$F$18</f>
        <v>32875.563390324045</v>
      </c>
      <c r="O31" s="30">
        <f ca="1">Table2[[#This Row],[Profit post website]]*(1-(RANDBETWEEN(10,50)/100))</f>
        <v>719708.2796260129</v>
      </c>
    </row>
    <row r="32" spans="2:15" ht="30" customHeight="1" x14ac:dyDescent="0.3">
      <c r="E32" s="7"/>
      <c r="F32" s="6"/>
      <c r="G32" s="8"/>
      <c r="H32" s="6"/>
      <c r="I32" s="31">
        <v>23</v>
      </c>
      <c r="J32" s="24">
        <f t="shared" si="4"/>
        <v>1375</v>
      </c>
      <c r="K32" s="25">
        <f t="shared" ca="1" si="5"/>
        <v>850.03030924881671</v>
      </c>
      <c r="L32" s="26">
        <f t="shared" ca="1" si="6"/>
        <v>89.417995689827137</v>
      </c>
      <c r="M32" s="23">
        <f t="shared" ca="1" si="2"/>
        <v>1201294.3318358948</v>
      </c>
      <c r="N32" s="24">
        <f ca="1">Table2[[#This Row],[Profit post website]]*$F$18</f>
        <v>44447.890277928105</v>
      </c>
      <c r="O32" s="30">
        <f ca="1">Table2[[#This Row],[Profit post website]]*(1-(RANDBETWEEN(10,50)/100))</f>
        <v>1057139.0120155874</v>
      </c>
    </row>
    <row r="33" spans="5:15" ht="30" customHeight="1" x14ac:dyDescent="0.3">
      <c r="E33" s="7"/>
      <c r="F33" s="6"/>
      <c r="G33" s="8"/>
      <c r="H33" s="6"/>
      <c r="I33" s="31">
        <v>24</v>
      </c>
      <c r="J33" s="24">
        <f t="shared" si="4"/>
        <v>1375</v>
      </c>
      <c r="K33" s="25">
        <f t="shared" ca="1" si="5"/>
        <v>4627.4517692031777</v>
      </c>
      <c r="L33" s="26">
        <f t="shared" ca="1" si="6"/>
        <v>106.546460458916</v>
      </c>
      <c r="M33" s="23">
        <f t="shared" ca="1" si="2"/>
        <v>1199675.1143438173</v>
      </c>
      <c r="N33" s="24">
        <f ca="1">Table2[[#This Row],[Profit post website]]*$F$18</f>
        <v>44387.979230721241</v>
      </c>
      <c r="O33" s="30">
        <f ca="1">Table2[[#This Row],[Profit post website]]*(1-(RANDBETWEEN(10,50)/100))</f>
        <v>599837.55717190867</v>
      </c>
    </row>
    <row r="34" spans="5:15" ht="30" customHeight="1" x14ac:dyDescent="0.3">
      <c r="E34" s="7"/>
      <c r="F34" s="6"/>
      <c r="G34" s="8"/>
      <c r="H34" s="6"/>
    </row>
    <row r="35" spans="5:15" ht="30" customHeight="1" x14ac:dyDescent="0.3">
      <c r="E35" s="7"/>
      <c r="F35" s="6"/>
      <c r="G35" s="8"/>
      <c r="H35" s="6"/>
    </row>
    <row r="36" spans="5:15" ht="30" customHeight="1" x14ac:dyDescent="0.3">
      <c r="E36" s="7"/>
      <c r="F36" s="6"/>
      <c r="G36" s="8"/>
      <c r="H36" s="6"/>
    </row>
    <row r="37" spans="5:15" ht="30" customHeight="1" x14ac:dyDescent="0.3">
      <c r="E37" s="7"/>
      <c r="F37" s="6"/>
      <c r="G37" s="8"/>
      <c r="H37" s="6"/>
    </row>
    <row r="38" spans="5:15" ht="30" customHeight="1" x14ac:dyDescent="0.3">
      <c r="E38" s="7"/>
      <c r="F38" s="6"/>
      <c r="G38" s="8"/>
      <c r="H38" s="6"/>
    </row>
    <row r="39" spans="5:15" ht="30" customHeight="1" x14ac:dyDescent="0.3">
      <c r="E39" s="7"/>
      <c r="F39" s="6"/>
      <c r="G39" s="8"/>
      <c r="H39" s="6"/>
    </row>
    <row r="40" spans="5:15" ht="30" customHeight="1" x14ac:dyDescent="0.3">
      <c r="E40" s="7"/>
      <c r="F40" s="6"/>
      <c r="G40" s="8"/>
      <c r="H40" s="6"/>
    </row>
    <row r="41" spans="5:15" ht="30" customHeight="1" x14ac:dyDescent="0.3">
      <c r="E41" s="7"/>
      <c r="F41" s="6"/>
      <c r="G41" s="8"/>
      <c r="H41" s="6"/>
    </row>
    <row r="42" spans="5:15" ht="30" customHeight="1" x14ac:dyDescent="0.3">
      <c r="E42" s="7"/>
      <c r="F42" s="6"/>
      <c r="G42" s="8"/>
      <c r="H42" s="6"/>
    </row>
    <row r="43" spans="5:15" ht="30" customHeight="1" x14ac:dyDescent="0.3">
      <c r="E43" s="7"/>
      <c r="F43" s="6"/>
      <c r="G43" s="8"/>
      <c r="H43" s="6"/>
    </row>
    <row r="44" spans="5:15" ht="30" customHeight="1" x14ac:dyDescent="0.3">
      <c r="E44" s="7"/>
      <c r="F44" s="6"/>
      <c r="G44" s="8"/>
      <c r="H44" s="6"/>
    </row>
    <row r="45" spans="5:15" ht="30" customHeight="1" x14ac:dyDescent="0.3">
      <c r="E45" s="7"/>
      <c r="F45" s="6"/>
      <c r="G45" s="8"/>
      <c r="H45" s="6"/>
    </row>
    <row r="46" spans="5:15" ht="30" customHeight="1" x14ac:dyDescent="0.3">
      <c r="E46" s="7"/>
      <c r="F46" s="6"/>
      <c r="G46" s="8"/>
      <c r="H46" s="6"/>
    </row>
    <row r="47" spans="5:15" ht="30" customHeight="1" x14ac:dyDescent="0.3">
      <c r="E47" s="7"/>
      <c r="F47" s="6"/>
      <c r="G47" s="8"/>
      <c r="H47" s="6"/>
    </row>
    <row r="48" spans="5:15" ht="30" customHeight="1" x14ac:dyDescent="0.3">
      <c r="E48" s="7"/>
      <c r="F48" s="6"/>
      <c r="G48" s="8"/>
      <c r="H48" s="6"/>
    </row>
    <row r="49" spans="5:8" ht="30" customHeight="1" x14ac:dyDescent="0.3">
      <c r="E49" s="7"/>
      <c r="F49" s="6"/>
      <c r="G49" s="8"/>
      <c r="H49" s="6"/>
    </row>
    <row r="50" spans="5:8" ht="30" customHeight="1" x14ac:dyDescent="0.3">
      <c r="E50" s="7"/>
      <c r="F50" s="6"/>
      <c r="G50" s="8"/>
      <c r="H50" s="6"/>
    </row>
    <row r="51" spans="5:8" ht="30" customHeight="1" x14ac:dyDescent="0.3">
      <c r="E51" s="7"/>
      <c r="F51" s="6"/>
      <c r="G51" s="8"/>
      <c r="H51" s="6"/>
    </row>
    <row r="52" spans="5:8" ht="30" customHeight="1" x14ac:dyDescent="0.3">
      <c r="E52" s="7"/>
      <c r="F52" s="6"/>
      <c r="G52" s="8"/>
      <c r="H52" s="6"/>
    </row>
    <row r="53" spans="5:8" ht="30" customHeight="1" x14ac:dyDescent="0.3">
      <c r="E53" s="7"/>
      <c r="F53" s="6"/>
      <c r="G53" s="8"/>
      <c r="H53" s="6"/>
    </row>
    <row r="54" spans="5:8" ht="30" customHeight="1" x14ac:dyDescent="0.3">
      <c r="E54" s="7"/>
      <c r="F54" s="6"/>
      <c r="G54" s="8"/>
      <c r="H54" s="6"/>
    </row>
    <row r="55" spans="5:8" ht="30" customHeight="1" x14ac:dyDescent="0.3">
      <c r="E55" s="7"/>
      <c r="F55" s="6"/>
      <c r="G55" s="8"/>
      <c r="H55" s="6"/>
    </row>
    <row r="56" spans="5:8" ht="30" customHeight="1" x14ac:dyDescent="0.3">
      <c r="E56" s="7"/>
      <c r="F56" s="6"/>
      <c r="G56" s="8"/>
      <c r="H56" s="6"/>
    </row>
    <row r="57" spans="5:8" ht="30" customHeight="1" x14ac:dyDescent="0.3">
      <c r="E57" s="7"/>
      <c r="F57" s="6"/>
      <c r="G57" s="8"/>
      <c r="H57" s="6"/>
    </row>
    <row r="58" spans="5:8" ht="30" customHeight="1" x14ac:dyDescent="0.3">
      <c r="E58" s="7"/>
      <c r="F58" s="6"/>
      <c r="G58" s="8"/>
      <c r="H58" s="6"/>
    </row>
    <row r="59" spans="5:8" ht="30" customHeight="1" x14ac:dyDescent="0.3">
      <c r="E59" s="7"/>
      <c r="F59" s="6"/>
      <c r="G59" s="8"/>
      <c r="H59" s="6"/>
    </row>
    <row r="60" spans="5:8" ht="30" customHeight="1" x14ac:dyDescent="0.3">
      <c r="E60" s="7"/>
      <c r="F60" s="6"/>
      <c r="G60" s="8"/>
      <c r="H60" s="6"/>
    </row>
    <row r="61" spans="5:8" ht="30" customHeight="1" x14ac:dyDescent="0.3">
      <c r="E61" s="7"/>
      <c r="F61" s="6"/>
      <c r="G61" s="8"/>
      <c r="H61" s="6"/>
    </row>
    <row r="62" spans="5:8" ht="30" customHeight="1" x14ac:dyDescent="0.3">
      <c r="E62" s="7"/>
      <c r="F62" s="6"/>
      <c r="G62" s="8"/>
      <c r="H62" s="6"/>
    </row>
    <row r="63" spans="5:8" ht="30" customHeight="1" x14ac:dyDescent="0.3">
      <c r="E63" s="7"/>
      <c r="F63" s="6"/>
      <c r="G63" s="8"/>
      <c r="H63" s="6"/>
    </row>
    <row r="64" spans="5:8" ht="30" customHeight="1" x14ac:dyDescent="0.3">
      <c r="E64" s="7"/>
      <c r="F64" s="6"/>
      <c r="G64" s="8"/>
      <c r="H64" s="6"/>
    </row>
    <row r="65" spans="5:8" ht="30" customHeight="1" x14ac:dyDescent="0.3">
      <c r="E65" s="7"/>
      <c r="F65" s="6"/>
      <c r="G65" s="8"/>
      <c r="H65" s="6"/>
    </row>
    <row r="66" spans="5:8" ht="30" customHeight="1" x14ac:dyDescent="0.3">
      <c r="E66" s="7"/>
      <c r="F66" s="6"/>
      <c r="G66" s="8"/>
      <c r="H66" s="6"/>
    </row>
    <row r="67" spans="5:8" ht="30" customHeight="1" x14ac:dyDescent="0.3">
      <c r="E67" s="7"/>
      <c r="F67" s="6"/>
      <c r="G67" s="8"/>
      <c r="H67" s="6"/>
    </row>
    <row r="68" spans="5:8" ht="30" customHeight="1" x14ac:dyDescent="0.3">
      <c r="E68" s="7"/>
      <c r="F68" s="6"/>
      <c r="G68" s="8"/>
      <c r="H68" s="6"/>
    </row>
    <row r="69" spans="5:8" ht="30" customHeight="1" x14ac:dyDescent="0.3">
      <c r="E69" s="7"/>
      <c r="F69" s="6"/>
      <c r="G69" s="8"/>
      <c r="H69" s="6"/>
    </row>
    <row r="70" spans="5:8" ht="30" customHeight="1" x14ac:dyDescent="0.3">
      <c r="E70" s="7"/>
      <c r="F70" s="6"/>
      <c r="G70" s="8"/>
      <c r="H70" s="6"/>
    </row>
    <row r="71" spans="5:8" ht="30" customHeight="1" x14ac:dyDescent="0.3">
      <c r="E71" s="7"/>
      <c r="F71" s="6"/>
      <c r="G71" s="8"/>
      <c r="H71" s="6"/>
    </row>
    <row r="72" spans="5:8" ht="30" customHeight="1" x14ac:dyDescent="0.3">
      <c r="E72" s="7"/>
      <c r="F72" s="6"/>
      <c r="G72" s="8"/>
      <c r="H72" s="6"/>
    </row>
    <row r="73" spans="5:8" ht="30" customHeight="1" x14ac:dyDescent="0.3">
      <c r="E73" s="7"/>
      <c r="F73" s="6"/>
      <c r="G73" s="8"/>
      <c r="H73" s="6"/>
    </row>
    <row r="74" spans="5:8" ht="30" customHeight="1" x14ac:dyDescent="0.3">
      <c r="E74" s="7"/>
      <c r="F74" s="6"/>
      <c r="G74" s="8"/>
      <c r="H74" s="6"/>
    </row>
    <row r="75" spans="5:8" ht="30" customHeight="1" x14ac:dyDescent="0.3">
      <c r="E75" s="7"/>
      <c r="F75" s="6"/>
      <c r="G75" s="8"/>
      <c r="H75" s="6"/>
    </row>
    <row r="76" spans="5:8" ht="30" customHeight="1" x14ac:dyDescent="0.3">
      <c r="E76" s="7"/>
      <c r="F76" s="6"/>
      <c r="G76" s="8"/>
      <c r="H76" s="6"/>
    </row>
    <row r="77" spans="5:8" ht="30" customHeight="1" x14ac:dyDescent="0.3">
      <c r="E77" s="7"/>
      <c r="F77" s="6"/>
      <c r="G77" s="8"/>
      <c r="H77" s="6"/>
    </row>
    <row r="78" spans="5:8" ht="30" customHeight="1" x14ac:dyDescent="0.3">
      <c r="E78" s="7"/>
      <c r="F78" s="6"/>
      <c r="G78" s="8"/>
      <c r="H78" s="6"/>
    </row>
    <row r="79" spans="5:8" ht="30" customHeight="1" x14ac:dyDescent="0.3">
      <c r="E79" s="7"/>
      <c r="F79" s="6"/>
      <c r="G79" s="8"/>
      <c r="H79" s="6"/>
    </row>
    <row r="80" spans="5:8" ht="30" customHeight="1" x14ac:dyDescent="0.3">
      <c r="E80" s="7"/>
      <c r="F80" s="6"/>
      <c r="G80" s="8"/>
      <c r="H80" s="6"/>
    </row>
    <row r="81" spans="5:8" ht="30" customHeight="1" x14ac:dyDescent="0.3">
      <c r="E81" s="7"/>
      <c r="F81" s="6"/>
      <c r="G81" s="8"/>
      <c r="H81" s="6"/>
    </row>
    <row r="82" spans="5:8" ht="30" customHeight="1" x14ac:dyDescent="0.3">
      <c r="E82" s="7"/>
      <c r="F82" s="6"/>
      <c r="G82" s="8"/>
      <c r="H82" s="6"/>
    </row>
    <row r="83" spans="5:8" ht="30" customHeight="1" x14ac:dyDescent="0.3">
      <c r="E83" s="7"/>
      <c r="F83" s="6"/>
      <c r="G83" s="8"/>
      <c r="H83" s="6"/>
    </row>
    <row r="84" spans="5:8" ht="30" customHeight="1" x14ac:dyDescent="0.3">
      <c r="E84" s="7"/>
      <c r="F84" s="6"/>
      <c r="G84" s="8"/>
      <c r="H84" s="6"/>
    </row>
    <row r="85" spans="5:8" ht="30" customHeight="1" x14ac:dyDescent="0.3">
      <c r="E85" s="7"/>
      <c r="F85" s="6"/>
      <c r="G85" s="8"/>
      <c r="H85" s="6"/>
    </row>
    <row r="86" spans="5:8" ht="30" customHeight="1" x14ac:dyDescent="0.3">
      <c r="E86" s="7"/>
      <c r="F86" s="6"/>
      <c r="G86" s="8"/>
      <c r="H86" s="6"/>
    </row>
    <row r="87" spans="5:8" ht="30" customHeight="1" x14ac:dyDescent="0.3">
      <c r="E87" s="7"/>
      <c r="F87" s="6"/>
      <c r="G87" s="8"/>
      <c r="H87" s="6"/>
    </row>
    <row r="88" spans="5:8" ht="30" customHeight="1" x14ac:dyDescent="0.3">
      <c r="E88" s="7"/>
      <c r="F88" s="6"/>
      <c r="G88" s="8"/>
      <c r="H88" s="6"/>
    </row>
    <row r="89" spans="5:8" ht="30" customHeight="1" x14ac:dyDescent="0.3">
      <c r="E89" s="7"/>
      <c r="F89" s="6"/>
      <c r="G89" s="8"/>
      <c r="H89" s="6"/>
    </row>
    <row r="90" spans="5:8" ht="30" customHeight="1" x14ac:dyDescent="0.3">
      <c r="E90" s="7"/>
      <c r="F90" s="6"/>
      <c r="G90" s="8"/>
      <c r="H90" s="6"/>
    </row>
    <row r="91" spans="5:8" ht="30" customHeight="1" x14ac:dyDescent="0.3">
      <c r="E91" s="7"/>
      <c r="F91" s="6"/>
      <c r="G91" s="8"/>
      <c r="H91" s="6"/>
    </row>
    <row r="92" spans="5:8" ht="30" customHeight="1" x14ac:dyDescent="0.3">
      <c r="E92" s="7"/>
      <c r="F92" s="6"/>
      <c r="G92" s="8"/>
      <c r="H92" s="6"/>
    </row>
    <row r="93" spans="5:8" ht="30" customHeight="1" x14ac:dyDescent="0.3">
      <c r="E93" s="7"/>
      <c r="F93" s="6"/>
      <c r="G93" s="8"/>
      <c r="H93" s="6"/>
    </row>
    <row r="94" spans="5:8" ht="30" customHeight="1" x14ac:dyDescent="0.3">
      <c r="E94" s="7"/>
      <c r="F94" s="6"/>
      <c r="G94" s="8"/>
      <c r="H94" s="6"/>
    </row>
    <row r="95" spans="5:8" ht="30" customHeight="1" x14ac:dyDescent="0.3">
      <c r="E95" s="7"/>
      <c r="F95" s="6"/>
      <c r="G95" s="8"/>
      <c r="H95" s="6"/>
    </row>
    <row r="96" spans="5:8" ht="30" customHeight="1" x14ac:dyDescent="0.3">
      <c r="E96" s="7"/>
      <c r="F96" s="6"/>
      <c r="G96" s="8"/>
      <c r="H96" s="6"/>
    </row>
    <row r="97" spans="5:8" ht="30" customHeight="1" x14ac:dyDescent="0.3">
      <c r="E97" s="7"/>
      <c r="F97" s="6"/>
      <c r="G97" s="8"/>
      <c r="H97" s="6"/>
    </row>
    <row r="98" spans="5:8" ht="30" customHeight="1" x14ac:dyDescent="0.3">
      <c r="E98" s="7"/>
      <c r="F98" s="6"/>
      <c r="G98" s="8"/>
      <c r="H98" s="6"/>
    </row>
    <row r="99" spans="5:8" ht="30" customHeight="1" x14ac:dyDescent="0.3">
      <c r="E99" s="7"/>
      <c r="F99" s="6"/>
      <c r="G99" s="8"/>
      <c r="H99" s="6"/>
    </row>
    <row r="100" spans="5:8" ht="30" customHeight="1" x14ac:dyDescent="0.3">
      <c r="E100" s="7"/>
      <c r="F100" s="6"/>
      <c r="G100" s="8"/>
      <c r="H100" s="6"/>
    </row>
    <row r="101" spans="5:8" ht="30" customHeight="1" x14ac:dyDescent="0.3">
      <c r="E101" s="7"/>
      <c r="F101" s="6"/>
      <c r="G101" s="8"/>
      <c r="H101" s="6"/>
    </row>
    <row r="102" spans="5:8" ht="30" customHeight="1" x14ac:dyDescent="0.3">
      <c r="E102" s="7"/>
      <c r="F102" s="6"/>
      <c r="G102" s="8"/>
      <c r="H102" s="6"/>
    </row>
    <row r="103" spans="5:8" ht="30" customHeight="1" x14ac:dyDescent="0.3">
      <c r="E103" s="7"/>
      <c r="F103" s="6"/>
      <c r="G103" s="8"/>
      <c r="H103" s="6"/>
    </row>
    <row r="104" spans="5:8" ht="30" customHeight="1" x14ac:dyDescent="0.3">
      <c r="E104" s="7"/>
      <c r="F104" s="6"/>
      <c r="G104" s="8"/>
      <c r="H104" s="6"/>
    </row>
    <row r="105" spans="5:8" ht="30" customHeight="1" x14ac:dyDescent="0.3">
      <c r="E105" s="7"/>
      <c r="F105" s="6"/>
      <c r="G105" s="8"/>
      <c r="H105" s="6"/>
    </row>
    <row r="106" spans="5:8" ht="30" customHeight="1" x14ac:dyDescent="0.3">
      <c r="E106" s="7"/>
      <c r="F106" s="6"/>
      <c r="G106" s="8"/>
      <c r="H106" s="6"/>
    </row>
    <row r="107" spans="5:8" ht="30" customHeight="1" x14ac:dyDescent="0.3">
      <c r="E107" s="7"/>
      <c r="F107" s="6"/>
      <c r="G107" s="8"/>
      <c r="H107" s="6"/>
    </row>
    <row r="108" spans="5:8" ht="30" customHeight="1" x14ac:dyDescent="0.3">
      <c r="E108" s="7"/>
      <c r="F108" s="6"/>
      <c r="G108" s="8"/>
      <c r="H108" s="6"/>
    </row>
    <row r="109" spans="5:8" ht="30" customHeight="1" x14ac:dyDescent="0.3">
      <c r="E109" s="7"/>
      <c r="F109" s="6"/>
      <c r="G109" s="8"/>
      <c r="H109" s="6"/>
    </row>
    <row r="110" spans="5:8" ht="30" customHeight="1" x14ac:dyDescent="0.3">
      <c r="E110" s="7"/>
      <c r="F110" s="6"/>
      <c r="G110" s="8"/>
      <c r="H110" s="6"/>
    </row>
    <row r="111" spans="5:8" ht="30" customHeight="1" x14ac:dyDescent="0.3">
      <c r="E111" s="7"/>
      <c r="F111" s="6"/>
      <c r="G111" s="8"/>
      <c r="H111" s="6"/>
    </row>
    <row r="112" spans="5:8" ht="30" customHeight="1" x14ac:dyDescent="0.3">
      <c r="E112" s="7"/>
      <c r="F112" s="6"/>
      <c r="G112" s="8"/>
      <c r="H112" s="6"/>
    </row>
    <row r="113" spans="5:8" ht="30" customHeight="1" x14ac:dyDescent="0.3">
      <c r="E113" s="7"/>
      <c r="F113" s="6"/>
      <c r="G113" s="8"/>
      <c r="H113" s="6"/>
    </row>
    <row r="114" spans="5:8" ht="30" customHeight="1" x14ac:dyDescent="0.3">
      <c r="E114" s="7"/>
      <c r="F114" s="6"/>
      <c r="G114" s="8"/>
      <c r="H114" s="6"/>
    </row>
    <row r="115" spans="5:8" ht="30" customHeight="1" x14ac:dyDescent="0.3">
      <c r="E115" s="7"/>
      <c r="F115" s="6"/>
      <c r="G115" s="8"/>
      <c r="H115" s="6"/>
    </row>
    <row r="116" spans="5:8" ht="30" customHeight="1" x14ac:dyDescent="0.3">
      <c r="E116" s="7"/>
      <c r="F116" s="6"/>
      <c r="G116" s="8"/>
      <c r="H116" s="6"/>
    </row>
    <row r="117" spans="5:8" ht="30" customHeight="1" x14ac:dyDescent="0.3">
      <c r="E117" s="7"/>
      <c r="F117" s="6"/>
      <c r="G117" s="8"/>
      <c r="H117" s="6"/>
    </row>
    <row r="118" spans="5:8" ht="30" customHeight="1" x14ac:dyDescent="0.3">
      <c r="E118" s="7"/>
      <c r="F118" s="6"/>
      <c r="G118" s="8"/>
      <c r="H118" s="6"/>
    </row>
    <row r="119" spans="5:8" ht="30" customHeight="1" x14ac:dyDescent="0.3">
      <c r="E119" s="7"/>
      <c r="F119" s="6"/>
      <c r="G119" s="8"/>
      <c r="H119" s="6"/>
    </row>
    <row r="120" spans="5:8" ht="30" customHeight="1" x14ac:dyDescent="0.3">
      <c r="E120" s="7"/>
      <c r="F120" s="6"/>
      <c r="G120" s="8"/>
      <c r="H120" s="6"/>
    </row>
    <row r="121" spans="5:8" ht="30" customHeight="1" x14ac:dyDescent="0.3">
      <c r="E121" s="7"/>
      <c r="F121" s="6"/>
      <c r="G121" s="8"/>
      <c r="H121" s="6"/>
    </row>
    <row r="122" spans="5:8" ht="30" customHeight="1" x14ac:dyDescent="0.3">
      <c r="E122" s="7"/>
      <c r="F122" s="6"/>
      <c r="G122" s="8"/>
      <c r="H122" s="6"/>
    </row>
    <row r="123" spans="5:8" ht="30" customHeight="1" x14ac:dyDescent="0.3">
      <c r="E123" s="7"/>
      <c r="F123" s="6"/>
      <c r="G123" s="8"/>
      <c r="H123" s="6"/>
    </row>
    <row r="124" spans="5:8" ht="30" customHeight="1" x14ac:dyDescent="0.3">
      <c r="E124" s="7"/>
      <c r="F124" s="6"/>
      <c r="G124" s="8"/>
      <c r="H124" s="6"/>
    </row>
    <row r="125" spans="5:8" ht="30" customHeight="1" x14ac:dyDescent="0.3">
      <c r="E125" s="7"/>
      <c r="F125" s="6"/>
      <c r="G125" s="8"/>
      <c r="H125" s="6"/>
    </row>
    <row r="126" spans="5:8" ht="30" customHeight="1" x14ac:dyDescent="0.3">
      <c r="E126" s="7"/>
      <c r="F126" s="6"/>
      <c r="G126" s="8"/>
      <c r="H126" s="6"/>
    </row>
    <row r="127" spans="5:8" ht="30" customHeight="1" x14ac:dyDescent="0.3">
      <c r="E127" s="7"/>
      <c r="F127" s="6"/>
      <c r="G127" s="8"/>
      <c r="H127" s="6"/>
    </row>
    <row r="128" spans="5:8" ht="30" customHeight="1" x14ac:dyDescent="0.3">
      <c r="E128" s="7"/>
      <c r="F128" s="6"/>
      <c r="G128" s="8"/>
      <c r="H128" s="6"/>
    </row>
    <row r="129" spans="5:8" ht="30" customHeight="1" x14ac:dyDescent="0.3">
      <c r="E129" s="7"/>
      <c r="F129" s="6"/>
      <c r="G129" s="8"/>
      <c r="H129" s="6"/>
    </row>
    <row r="130" spans="5:8" ht="30" customHeight="1" x14ac:dyDescent="0.3">
      <c r="E130" s="7"/>
      <c r="F130" s="6"/>
      <c r="G130" s="8"/>
      <c r="H130" s="6"/>
    </row>
    <row r="131" spans="5:8" ht="30" customHeight="1" x14ac:dyDescent="0.3">
      <c r="E131" s="7"/>
      <c r="F131" s="6"/>
      <c r="G131" s="8"/>
      <c r="H131" s="6"/>
    </row>
    <row r="132" spans="5:8" ht="30" customHeight="1" x14ac:dyDescent="0.3">
      <c r="E132" s="7"/>
      <c r="F132" s="6"/>
      <c r="G132" s="8"/>
      <c r="H132" s="6"/>
    </row>
    <row r="133" spans="5:8" ht="30" customHeight="1" x14ac:dyDescent="0.3">
      <c r="E133" s="7"/>
      <c r="F133" s="6"/>
      <c r="G133" s="8"/>
      <c r="H133" s="6"/>
    </row>
    <row r="134" spans="5:8" ht="30" customHeight="1" x14ac:dyDescent="0.3">
      <c r="E134" s="7"/>
      <c r="F134" s="6"/>
      <c r="G134" s="8"/>
      <c r="H134" s="6"/>
    </row>
    <row r="135" spans="5:8" ht="30" customHeight="1" x14ac:dyDescent="0.3">
      <c r="E135" s="7"/>
      <c r="F135" s="6"/>
      <c r="G135" s="8"/>
      <c r="H135" s="6"/>
    </row>
    <row r="136" spans="5:8" ht="30" customHeight="1" x14ac:dyDescent="0.3">
      <c r="E136" s="7"/>
      <c r="F136" s="6"/>
      <c r="G136" s="8"/>
      <c r="H136" s="6"/>
    </row>
    <row r="137" spans="5:8" ht="30" customHeight="1" x14ac:dyDescent="0.3">
      <c r="E137" s="7"/>
      <c r="F137" s="6"/>
      <c r="G137" s="8"/>
      <c r="H137" s="6"/>
    </row>
    <row r="138" spans="5:8" ht="30" customHeight="1" x14ac:dyDescent="0.3">
      <c r="E138" s="7"/>
      <c r="F138" s="6"/>
      <c r="G138" s="8"/>
      <c r="H138" s="6"/>
    </row>
    <row r="139" spans="5:8" ht="30" customHeight="1" x14ac:dyDescent="0.3">
      <c r="E139" s="7"/>
      <c r="F139" s="6"/>
      <c r="G139" s="8"/>
      <c r="H139" s="6"/>
    </row>
    <row r="140" spans="5:8" ht="30" customHeight="1" x14ac:dyDescent="0.3">
      <c r="E140" s="7"/>
      <c r="F140" s="6"/>
      <c r="G140" s="8"/>
      <c r="H140" s="6"/>
    </row>
    <row r="141" spans="5:8" ht="30" customHeight="1" x14ac:dyDescent="0.3">
      <c r="E141" s="7"/>
      <c r="F141" s="6"/>
      <c r="G141" s="8"/>
      <c r="H141" s="6"/>
    </row>
    <row r="142" spans="5:8" ht="30" customHeight="1" x14ac:dyDescent="0.3">
      <c r="E142" s="7"/>
      <c r="F142" s="6"/>
      <c r="G142" s="8"/>
      <c r="H142" s="6"/>
    </row>
    <row r="143" spans="5:8" ht="30" customHeight="1" x14ac:dyDescent="0.3">
      <c r="E143" s="7"/>
      <c r="F143" s="6"/>
      <c r="G143" s="8"/>
      <c r="H143" s="6"/>
    </row>
    <row r="144" spans="5:8" ht="30" customHeight="1" x14ac:dyDescent="0.3">
      <c r="E144" s="7"/>
      <c r="F144" s="6"/>
      <c r="G144" s="8"/>
      <c r="H144" s="6"/>
    </row>
    <row r="145" spans="5:8" ht="30" customHeight="1" x14ac:dyDescent="0.3">
      <c r="E145" s="7"/>
      <c r="F145" s="6"/>
      <c r="G145" s="8"/>
      <c r="H145" s="6"/>
    </row>
    <row r="146" spans="5:8" ht="30" customHeight="1" x14ac:dyDescent="0.3">
      <c r="E146" s="7"/>
      <c r="F146" s="6"/>
      <c r="G146" s="8"/>
      <c r="H146" s="6"/>
    </row>
    <row r="147" spans="5:8" ht="30" customHeight="1" x14ac:dyDescent="0.3">
      <c r="E147" s="7"/>
      <c r="F147" s="6"/>
      <c r="G147" s="8"/>
      <c r="H147" s="6"/>
    </row>
    <row r="148" spans="5:8" ht="30" customHeight="1" x14ac:dyDescent="0.3">
      <c r="E148" s="7"/>
      <c r="F148" s="6"/>
      <c r="G148" s="8"/>
      <c r="H148" s="6"/>
    </row>
    <row r="149" spans="5:8" ht="30" customHeight="1" x14ac:dyDescent="0.3">
      <c r="E149" s="7"/>
      <c r="F149" s="6"/>
      <c r="G149" s="8"/>
      <c r="H149" s="6"/>
    </row>
    <row r="150" spans="5:8" ht="30" customHeight="1" x14ac:dyDescent="0.3">
      <c r="E150" s="7"/>
      <c r="F150" s="6"/>
      <c r="G150" s="8"/>
      <c r="H150" s="6"/>
    </row>
    <row r="151" spans="5:8" ht="30" customHeight="1" x14ac:dyDescent="0.3">
      <c r="E151" s="7"/>
      <c r="F151" s="6"/>
      <c r="G151" s="8"/>
      <c r="H151" s="6"/>
    </row>
    <row r="152" spans="5:8" ht="30" customHeight="1" x14ac:dyDescent="0.3">
      <c r="E152" s="7"/>
      <c r="F152" s="6"/>
      <c r="G152" s="8"/>
      <c r="H152" s="6"/>
    </row>
    <row r="153" spans="5:8" ht="30" customHeight="1" x14ac:dyDescent="0.3">
      <c r="E153" s="7"/>
      <c r="F153" s="6"/>
      <c r="G153" s="8"/>
      <c r="H153" s="6"/>
    </row>
    <row r="154" spans="5:8" ht="30" customHeight="1" x14ac:dyDescent="0.3">
      <c r="E154" s="7"/>
      <c r="F154" s="6"/>
      <c r="G154" s="8"/>
      <c r="H154" s="6"/>
    </row>
    <row r="155" spans="5:8" ht="30" customHeight="1" x14ac:dyDescent="0.3">
      <c r="E155" s="7"/>
      <c r="F155" s="6"/>
      <c r="G155" s="8"/>
      <c r="H155" s="6"/>
    </row>
    <row r="156" spans="5:8" ht="30" customHeight="1" x14ac:dyDescent="0.3">
      <c r="E156" s="7"/>
      <c r="F156" s="6"/>
      <c r="G156" s="8"/>
      <c r="H156" s="6"/>
    </row>
    <row r="157" spans="5:8" ht="30" customHeight="1" x14ac:dyDescent="0.3">
      <c r="E157" s="7"/>
      <c r="F157" s="6"/>
      <c r="G157" s="8"/>
      <c r="H157" s="6"/>
    </row>
    <row r="158" spans="5:8" ht="30" customHeight="1" x14ac:dyDescent="0.3">
      <c r="E158" s="7"/>
      <c r="F158" s="6"/>
      <c r="G158" s="8"/>
      <c r="H158" s="6"/>
    </row>
    <row r="159" spans="5:8" ht="30" customHeight="1" x14ac:dyDescent="0.3">
      <c r="E159" s="7"/>
      <c r="F159" s="6"/>
      <c r="G159" s="8"/>
      <c r="H159" s="6"/>
    </row>
    <row r="160" spans="5:8" ht="30" customHeight="1" x14ac:dyDescent="0.3">
      <c r="E160" s="7"/>
      <c r="F160" s="6"/>
      <c r="G160" s="8"/>
      <c r="H160" s="6"/>
    </row>
    <row r="161" spans="5:8" ht="30" customHeight="1" x14ac:dyDescent="0.3">
      <c r="E161" s="7"/>
      <c r="F161" s="6"/>
      <c r="G161" s="8"/>
      <c r="H161" s="6"/>
    </row>
    <row r="162" spans="5:8" ht="30" customHeight="1" x14ac:dyDescent="0.3">
      <c r="E162" s="7"/>
      <c r="F162" s="6"/>
      <c r="G162" s="8"/>
      <c r="H162" s="6"/>
    </row>
    <row r="163" spans="5:8" ht="30" customHeight="1" x14ac:dyDescent="0.3">
      <c r="E163" s="7"/>
      <c r="F163" s="6"/>
      <c r="G163" s="8"/>
      <c r="H163" s="6"/>
    </row>
    <row r="164" spans="5:8" ht="30" customHeight="1" x14ac:dyDescent="0.3">
      <c r="E164" s="7"/>
      <c r="F164" s="6"/>
      <c r="G164" s="8"/>
      <c r="H164" s="6"/>
    </row>
    <row r="165" spans="5:8" ht="30" customHeight="1" x14ac:dyDescent="0.3">
      <c r="E165" s="7"/>
      <c r="F165" s="6"/>
      <c r="G165" s="8"/>
      <c r="H165" s="6"/>
    </row>
    <row r="166" spans="5:8" ht="30" customHeight="1" x14ac:dyDescent="0.3">
      <c r="E166" s="7"/>
      <c r="F166" s="6"/>
      <c r="G166" s="8"/>
      <c r="H166" s="6"/>
    </row>
    <row r="167" spans="5:8" ht="30" customHeight="1" x14ac:dyDescent="0.3">
      <c r="E167" s="7"/>
      <c r="F167" s="6"/>
      <c r="G167" s="8"/>
      <c r="H167" s="6"/>
    </row>
    <row r="168" spans="5:8" ht="30" customHeight="1" x14ac:dyDescent="0.3">
      <c r="E168" s="7"/>
      <c r="F168" s="6"/>
      <c r="G168" s="8"/>
      <c r="H168" s="6"/>
    </row>
    <row r="169" spans="5:8" ht="30" customHeight="1" x14ac:dyDescent="0.3">
      <c r="E169" s="7"/>
      <c r="F169" s="6"/>
      <c r="G169" s="8"/>
      <c r="H169" s="6"/>
    </row>
    <row r="170" spans="5:8" ht="30" customHeight="1" x14ac:dyDescent="0.3">
      <c r="E170" s="7"/>
      <c r="F170" s="6"/>
      <c r="G170" s="8"/>
      <c r="H170" s="6"/>
    </row>
    <row r="171" spans="5:8" ht="30" customHeight="1" x14ac:dyDescent="0.3">
      <c r="E171" s="7"/>
      <c r="F171" s="6"/>
      <c r="G171" s="8"/>
      <c r="H171" s="6"/>
    </row>
    <row r="172" spans="5:8" ht="30" customHeight="1" x14ac:dyDescent="0.3">
      <c r="E172" s="7"/>
      <c r="F172" s="6"/>
      <c r="G172" s="8"/>
      <c r="H172" s="6"/>
    </row>
    <row r="173" spans="5:8" ht="30" customHeight="1" x14ac:dyDescent="0.3">
      <c r="E173" s="7"/>
      <c r="F173" s="6"/>
      <c r="G173" s="8"/>
      <c r="H173" s="6"/>
    </row>
    <row r="174" spans="5:8" ht="30" customHeight="1" x14ac:dyDescent="0.3">
      <c r="E174" s="7"/>
      <c r="F174" s="6"/>
      <c r="G174" s="8"/>
      <c r="H174" s="6"/>
    </row>
    <row r="175" spans="5:8" ht="30" customHeight="1" x14ac:dyDescent="0.3">
      <c r="E175" s="7"/>
      <c r="F175" s="6"/>
      <c r="G175" s="8"/>
      <c r="H175" s="6"/>
    </row>
    <row r="176" spans="5:8" ht="30" customHeight="1" x14ac:dyDescent="0.3">
      <c r="E176" s="7"/>
      <c r="F176" s="6"/>
      <c r="G176" s="8"/>
      <c r="H176" s="6"/>
    </row>
    <row r="177" spans="5:8" ht="30" customHeight="1" x14ac:dyDescent="0.3">
      <c r="E177" s="7"/>
      <c r="F177" s="6"/>
      <c r="G177" s="8"/>
      <c r="H177" s="6"/>
    </row>
    <row r="178" spans="5:8" ht="30" customHeight="1" x14ac:dyDescent="0.3">
      <c r="E178" s="7"/>
      <c r="F178" s="6"/>
      <c r="G178" s="8"/>
      <c r="H178" s="6"/>
    </row>
    <row r="179" spans="5:8" ht="30" customHeight="1" x14ac:dyDescent="0.3">
      <c r="E179" s="7"/>
      <c r="F179" s="6"/>
      <c r="G179" s="8"/>
      <c r="H179" s="6"/>
    </row>
    <row r="180" spans="5:8" ht="30" customHeight="1" x14ac:dyDescent="0.3">
      <c r="E180" s="7"/>
      <c r="F180" s="6"/>
      <c r="G180" s="8"/>
      <c r="H180" s="6"/>
    </row>
    <row r="181" spans="5:8" ht="30" customHeight="1" x14ac:dyDescent="0.3">
      <c r="E181" s="7"/>
      <c r="F181" s="6"/>
      <c r="G181" s="8"/>
      <c r="H181" s="6"/>
    </row>
    <row r="182" spans="5:8" ht="30" customHeight="1" x14ac:dyDescent="0.3">
      <c r="E182" s="7"/>
      <c r="F182" s="6"/>
      <c r="G182" s="8"/>
      <c r="H182" s="6"/>
    </row>
    <row r="183" spans="5:8" ht="30" customHeight="1" x14ac:dyDescent="0.3">
      <c r="E183" s="7"/>
      <c r="F183" s="6"/>
      <c r="G183" s="8"/>
      <c r="H183" s="6"/>
    </row>
    <row r="184" spans="5:8" ht="30" customHeight="1" x14ac:dyDescent="0.3">
      <c r="E184" s="7"/>
      <c r="F184" s="6"/>
      <c r="G184" s="8"/>
      <c r="H184" s="6"/>
    </row>
    <row r="185" spans="5:8" ht="30" customHeight="1" x14ac:dyDescent="0.3">
      <c r="E185" s="7"/>
      <c r="F185" s="6"/>
      <c r="G185" s="8"/>
      <c r="H185" s="6"/>
    </row>
    <row r="186" spans="5:8" ht="30" customHeight="1" x14ac:dyDescent="0.3">
      <c r="E186" s="7"/>
      <c r="F186" s="6"/>
      <c r="G186" s="8"/>
      <c r="H186" s="6"/>
    </row>
    <row r="187" spans="5:8" ht="30" customHeight="1" x14ac:dyDescent="0.3">
      <c r="E187" s="7"/>
      <c r="F187" s="6"/>
      <c r="G187" s="8"/>
      <c r="H187" s="6"/>
    </row>
    <row r="188" spans="5:8" ht="30" customHeight="1" x14ac:dyDescent="0.3">
      <c r="E188" s="7"/>
      <c r="F188" s="6"/>
      <c r="G188" s="8"/>
      <c r="H188" s="6"/>
    </row>
    <row r="189" spans="5:8" ht="30" customHeight="1" x14ac:dyDescent="0.3">
      <c r="E189" s="7"/>
      <c r="F189" s="6"/>
      <c r="G189" s="8"/>
      <c r="H189" s="6"/>
    </row>
    <row r="190" spans="5:8" ht="30" customHeight="1" x14ac:dyDescent="0.3">
      <c r="E190" s="7"/>
      <c r="F190" s="6"/>
      <c r="G190" s="8"/>
      <c r="H190" s="6"/>
    </row>
    <row r="191" spans="5:8" ht="30" customHeight="1" x14ac:dyDescent="0.3">
      <c r="E191" s="7"/>
      <c r="F191" s="6"/>
      <c r="G191" s="8"/>
      <c r="H191" s="6"/>
    </row>
    <row r="192" spans="5:8" ht="30" customHeight="1" x14ac:dyDescent="0.3">
      <c r="E192" s="7"/>
      <c r="F192" s="6"/>
      <c r="G192" s="8"/>
      <c r="H192" s="6"/>
    </row>
    <row r="193" spans="5:8" ht="30" customHeight="1" x14ac:dyDescent="0.3">
      <c r="E193" s="7"/>
      <c r="F193" s="6"/>
      <c r="G193" s="8"/>
      <c r="H193" s="6"/>
    </row>
    <row r="194" spans="5:8" ht="30" customHeight="1" x14ac:dyDescent="0.3">
      <c r="E194" s="7"/>
      <c r="F194" s="6"/>
      <c r="G194" s="8"/>
      <c r="H194" s="6"/>
    </row>
    <row r="195" spans="5:8" ht="30" customHeight="1" x14ac:dyDescent="0.3">
      <c r="E195" s="7"/>
      <c r="F195" s="6"/>
      <c r="G195" s="8"/>
      <c r="H195" s="6"/>
    </row>
    <row r="196" spans="5:8" ht="30" customHeight="1" x14ac:dyDescent="0.3">
      <c r="E196" s="7"/>
      <c r="F196" s="6"/>
      <c r="G196" s="8"/>
      <c r="H196" s="6"/>
    </row>
    <row r="197" spans="5:8" ht="30" customHeight="1" x14ac:dyDescent="0.3">
      <c r="E197" s="7"/>
      <c r="F197" s="6"/>
      <c r="G197" s="8"/>
      <c r="H197" s="6"/>
    </row>
    <row r="198" spans="5:8" ht="30" customHeight="1" x14ac:dyDescent="0.3">
      <c r="E198" s="7"/>
      <c r="F198" s="6"/>
      <c r="G198" s="8"/>
      <c r="H198" s="6"/>
    </row>
    <row r="199" spans="5:8" ht="30" customHeight="1" x14ac:dyDescent="0.3">
      <c r="E199" s="7"/>
      <c r="F199" s="6"/>
      <c r="G199" s="8"/>
      <c r="H199" s="6"/>
    </row>
    <row r="200" spans="5:8" ht="30" customHeight="1" x14ac:dyDescent="0.3">
      <c r="E200" s="7"/>
      <c r="F200" s="6"/>
      <c r="G200" s="8"/>
      <c r="H200" s="6"/>
    </row>
    <row r="201" spans="5:8" ht="30" customHeight="1" x14ac:dyDescent="0.3">
      <c r="E201" s="7"/>
      <c r="F201" s="6"/>
      <c r="G201" s="8"/>
      <c r="H201" s="6"/>
    </row>
    <row r="202" spans="5:8" ht="30" customHeight="1" x14ac:dyDescent="0.3">
      <c r="E202" s="7"/>
      <c r="F202" s="6"/>
      <c r="G202" s="8"/>
      <c r="H202" s="6"/>
    </row>
    <row r="203" spans="5:8" ht="30" customHeight="1" x14ac:dyDescent="0.3">
      <c r="E203" s="7"/>
      <c r="F203" s="6"/>
      <c r="G203" s="8"/>
      <c r="H203" s="6"/>
    </row>
    <row r="204" spans="5:8" ht="30" customHeight="1" x14ac:dyDescent="0.3">
      <c r="E204" s="7"/>
      <c r="F204" s="6"/>
      <c r="G204" s="8"/>
      <c r="H204" s="6"/>
    </row>
    <row r="205" spans="5:8" ht="30" customHeight="1" x14ac:dyDescent="0.3">
      <c r="E205" s="7"/>
      <c r="F205" s="6"/>
      <c r="G205" s="8"/>
      <c r="H205" s="6"/>
    </row>
    <row r="206" spans="5:8" ht="30" customHeight="1" x14ac:dyDescent="0.3">
      <c r="E206" s="7"/>
      <c r="F206" s="6"/>
      <c r="G206" s="8"/>
      <c r="H206" s="6"/>
    </row>
    <row r="207" spans="5:8" ht="30" customHeight="1" x14ac:dyDescent="0.3">
      <c r="E207" s="7"/>
      <c r="F207" s="6"/>
      <c r="G207" s="8"/>
      <c r="H207" s="6"/>
    </row>
    <row r="208" spans="5:8" ht="30" customHeight="1" x14ac:dyDescent="0.3">
      <c r="E208" s="7"/>
      <c r="F208" s="6"/>
      <c r="G208" s="8"/>
      <c r="H208" s="6"/>
    </row>
    <row r="209" spans="5:8" ht="30" customHeight="1" x14ac:dyDescent="0.3">
      <c r="E209" s="7"/>
      <c r="F209" s="6"/>
      <c r="G209" s="8"/>
      <c r="H209" s="6"/>
    </row>
    <row r="210" spans="5:8" ht="30" customHeight="1" x14ac:dyDescent="0.3">
      <c r="E210" s="7"/>
      <c r="F210" s="6"/>
      <c r="G210" s="8"/>
      <c r="H210" s="6"/>
    </row>
    <row r="211" spans="5:8" ht="30" customHeight="1" x14ac:dyDescent="0.3">
      <c r="E211" s="7"/>
      <c r="F211" s="6"/>
      <c r="G211" s="8"/>
      <c r="H211" s="6"/>
    </row>
    <row r="212" spans="5:8" ht="30" customHeight="1" x14ac:dyDescent="0.3">
      <c r="E212" s="7"/>
      <c r="F212" s="6"/>
      <c r="G212" s="8"/>
      <c r="H212" s="6"/>
    </row>
    <row r="213" spans="5:8" ht="30" customHeight="1" x14ac:dyDescent="0.3">
      <c r="E213" s="7"/>
      <c r="F213" s="6"/>
      <c r="G213" s="8"/>
      <c r="H213" s="6"/>
    </row>
    <row r="214" spans="5:8" ht="30" customHeight="1" x14ac:dyDescent="0.3">
      <c r="E214" s="7"/>
      <c r="F214" s="6"/>
      <c r="G214" s="8"/>
      <c r="H214" s="6"/>
    </row>
    <row r="215" spans="5:8" ht="30" customHeight="1" x14ac:dyDescent="0.3">
      <c r="E215" s="7"/>
      <c r="F215" s="6"/>
      <c r="G215" s="8"/>
      <c r="H215" s="6"/>
    </row>
    <row r="216" spans="5:8" ht="30" customHeight="1" x14ac:dyDescent="0.3">
      <c r="E216" s="7"/>
      <c r="F216" s="6"/>
      <c r="G216" s="8"/>
      <c r="H216" s="6"/>
    </row>
    <row r="217" spans="5:8" ht="30" customHeight="1" x14ac:dyDescent="0.3">
      <c r="E217" s="7"/>
      <c r="F217" s="6"/>
      <c r="G217" s="8"/>
      <c r="H217" s="6"/>
    </row>
    <row r="218" spans="5:8" ht="30" customHeight="1" x14ac:dyDescent="0.3">
      <c r="E218" s="7"/>
      <c r="F218" s="6"/>
      <c r="G218" s="8"/>
      <c r="H218" s="6"/>
    </row>
    <row r="219" spans="5:8" ht="30" customHeight="1" x14ac:dyDescent="0.3">
      <c r="E219" s="7"/>
      <c r="F219" s="6"/>
      <c r="G219" s="8"/>
      <c r="H219" s="6"/>
    </row>
    <row r="220" spans="5:8" ht="30" customHeight="1" x14ac:dyDescent="0.3">
      <c r="E220" s="7"/>
      <c r="F220" s="6"/>
      <c r="G220" s="8"/>
      <c r="H220" s="6"/>
    </row>
    <row r="221" spans="5:8" ht="30" customHeight="1" x14ac:dyDescent="0.3">
      <c r="E221" s="7"/>
      <c r="F221" s="6"/>
      <c r="G221" s="8"/>
      <c r="H221" s="6"/>
    </row>
    <row r="222" spans="5:8" ht="30" customHeight="1" x14ac:dyDescent="0.3">
      <c r="E222" s="7"/>
      <c r="F222" s="6"/>
      <c r="G222" s="8"/>
      <c r="H222" s="6"/>
    </row>
    <row r="223" spans="5:8" ht="30" customHeight="1" x14ac:dyDescent="0.3">
      <c r="E223" s="7"/>
      <c r="F223" s="6"/>
      <c r="G223" s="8"/>
      <c r="H223" s="6"/>
    </row>
    <row r="224" spans="5:8" ht="30" customHeight="1" x14ac:dyDescent="0.3">
      <c r="E224" s="7"/>
      <c r="F224" s="6"/>
      <c r="G224" s="8"/>
      <c r="H224" s="6"/>
    </row>
    <row r="225" spans="5:8" ht="30" customHeight="1" x14ac:dyDescent="0.3">
      <c r="E225" s="7"/>
      <c r="F225" s="6"/>
      <c r="G225" s="8"/>
      <c r="H225" s="6"/>
    </row>
    <row r="226" spans="5:8" ht="30" customHeight="1" x14ac:dyDescent="0.3">
      <c r="E226" s="7"/>
      <c r="F226" s="6"/>
      <c r="G226" s="8"/>
      <c r="H226" s="6"/>
    </row>
    <row r="227" spans="5:8" ht="30" customHeight="1" x14ac:dyDescent="0.3">
      <c r="E227" s="7"/>
      <c r="F227" s="6"/>
      <c r="G227" s="8"/>
      <c r="H227" s="6"/>
    </row>
    <row r="228" spans="5:8" ht="30" customHeight="1" x14ac:dyDescent="0.3">
      <c r="E228" s="7"/>
      <c r="F228" s="6"/>
      <c r="G228" s="8"/>
      <c r="H228" s="6"/>
    </row>
    <row r="229" spans="5:8" ht="30" customHeight="1" x14ac:dyDescent="0.3">
      <c r="E229" s="7"/>
      <c r="F229" s="6"/>
      <c r="G229" s="8"/>
      <c r="H229" s="6"/>
    </row>
    <row r="230" spans="5:8" ht="30" customHeight="1" x14ac:dyDescent="0.3">
      <c r="E230" s="7"/>
      <c r="F230" s="6"/>
      <c r="G230" s="8"/>
      <c r="H230" s="6"/>
    </row>
    <row r="231" spans="5:8" ht="30" customHeight="1" x14ac:dyDescent="0.3">
      <c r="E231" s="7"/>
      <c r="F231" s="6"/>
      <c r="G231" s="8"/>
      <c r="H231" s="6"/>
    </row>
    <row r="232" spans="5:8" ht="30" customHeight="1" x14ac:dyDescent="0.3">
      <c r="E232" s="7"/>
      <c r="F232" s="6"/>
      <c r="G232" s="8"/>
      <c r="H232" s="6"/>
    </row>
    <row r="233" spans="5:8" ht="30" customHeight="1" x14ac:dyDescent="0.3">
      <c r="E233" s="7"/>
      <c r="F233" s="6"/>
      <c r="G233" s="8"/>
      <c r="H233" s="6"/>
    </row>
    <row r="234" spans="5:8" ht="30" customHeight="1" x14ac:dyDescent="0.3">
      <c r="E234" s="7"/>
      <c r="F234" s="6"/>
      <c r="G234" s="8"/>
      <c r="H234" s="6"/>
    </row>
    <row r="235" spans="5:8" ht="30" customHeight="1" x14ac:dyDescent="0.3">
      <c r="E235" s="7"/>
      <c r="F235" s="6"/>
      <c r="G235" s="8"/>
      <c r="H235" s="6"/>
    </row>
    <row r="236" spans="5:8" ht="30" customHeight="1" x14ac:dyDescent="0.3">
      <c r="E236" s="7"/>
      <c r="F236" s="6"/>
      <c r="G236" s="8"/>
      <c r="H236" s="6"/>
    </row>
    <row r="237" spans="5:8" ht="30" customHeight="1" x14ac:dyDescent="0.3">
      <c r="E237" s="7"/>
      <c r="F237" s="6"/>
      <c r="G237" s="8"/>
      <c r="H237" s="6"/>
    </row>
    <row r="238" spans="5:8" ht="30" customHeight="1" x14ac:dyDescent="0.3">
      <c r="E238" s="7"/>
      <c r="F238" s="6"/>
      <c r="G238" s="8"/>
      <c r="H238" s="6"/>
    </row>
    <row r="239" spans="5:8" ht="30" customHeight="1" x14ac:dyDescent="0.3">
      <c r="E239" s="7"/>
      <c r="F239" s="6"/>
      <c r="G239" s="8"/>
      <c r="H239" s="6"/>
    </row>
    <row r="240" spans="5:8" ht="30" customHeight="1" x14ac:dyDescent="0.3">
      <c r="E240" s="7"/>
      <c r="F240" s="6"/>
      <c r="G240" s="8"/>
      <c r="H240" s="6"/>
    </row>
    <row r="241" spans="5:8" ht="30" customHeight="1" x14ac:dyDescent="0.3">
      <c r="E241" s="7"/>
      <c r="F241" s="6"/>
      <c r="G241" s="8"/>
      <c r="H241" s="6"/>
    </row>
    <row r="242" spans="5:8" ht="30" customHeight="1" x14ac:dyDescent="0.3">
      <c r="E242" s="7"/>
      <c r="F242" s="6"/>
      <c r="G242" s="8"/>
      <c r="H242" s="6"/>
    </row>
    <row r="243" spans="5:8" ht="30" customHeight="1" x14ac:dyDescent="0.3">
      <c r="E243" s="7"/>
      <c r="F243" s="6"/>
      <c r="G243" s="8"/>
      <c r="H243" s="6"/>
    </row>
    <row r="244" spans="5:8" ht="30" customHeight="1" x14ac:dyDescent="0.3">
      <c r="E244" s="7"/>
      <c r="F244" s="6"/>
      <c r="G244" s="8"/>
      <c r="H244" s="6"/>
    </row>
    <row r="245" spans="5:8" ht="30" customHeight="1" x14ac:dyDescent="0.3">
      <c r="E245" s="7"/>
      <c r="F245" s="6"/>
      <c r="G245" s="8"/>
      <c r="H245" s="6"/>
    </row>
    <row r="246" spans="5:8" ht="30" customHeight="1" x14ac:dyDescent="0.3">
      <c r="E246" s="7"/>
      <c r="F246" s="6"/>
      <c r="G246" s="8"/>
      <c r="H246" s="6"/>
    </row>
    <row r="247" spans="5:8" ht="30" customHeight="1" x14ac:dyDescent="0.3">
      <c r="E247" s="7"/>
      <c r="F247" s="6"/>
      <c r="G247" s="8"/>
      <c r="H247" s="6"/>
    </row>
    <row r="248" spans="5:8" ht="30" customHeight="1" x14ac:dyDescent="0.3">
      <c r="E248" s="7"/>
      <c r="F248" s="6"/>
      <c r="G248" s="8"/>
      <c r="H248" s="6"/>
    </row>
    <row r="249" spans="5:8" ht="30" customHeight="1" x14ac:dyDescent="0.3">
      <c r="E249" s="7"/>
      <c r="F249" s="6"/>
      <c r="G249" s="8"/>
      <c r="H249" s="6"/>
    </row>
    <row r="250" spans="5:8" ht="30" customHeight="1" x14ac:dyDescent="0.3">
      <c r="E250" s="7"/>
      <c r="F250" s="6"/>
      <c r="G250" s="8"/>
      <c r="H250" s="6"/>
    </row>
    <row r="251" spans="5:8" ht="30" customHeight="1" x14ac:dyDescent="0.3">
      <c r="E251" s="7"/>
      <c r="F251" s="6"/>
      <c r="G251" s="8"/>
      <c r="H251" s="6"/>
    </row>
    <row r="252" spans="5:8" ht="30" customHeight="1" x14ac:dyDescent="0.3">
      <c r="E252" s="7"/>
      <c r="F252" s="6"/>
      <c r="G252" s="8"/>
      <c r="H252" s="6"/>
    </row>
    <row r="253" spans="5:8" ht="30" customHeight="1" x14ac:dyDescent="0.3">
      <c r="E253" s="7"/>
      <c r="F253" s="6"/>
      <c r="G253" s="8"/>
      <c r="H253" s="6"/>
    </row>
    <row r="254" spans="5:8" ht="30" customHeight="1" x14ac:dyDescent="0.3">
      <c r="E254" s="7"/>
      <c r="F254" s="6"/>
      <c r="G254" s="8"/>
      <c r="H254" s="6"/>
    </row>
    <row r="255" spans="5:8" ht="30" customHeight="1" x14ac:dyDescent="0.3">
      <c r="E255" s="7"/>
      <c r="F255" s="6"/>
      <c r="G255" s="8"/>
      <c r="H255" s="6"/>
    </row>
    <row r="256" spans="5:8" ht="30" customHeight="1" x14ac:dyDescent="0.3">
      <c r="E256" s="7"/>
      <c r="F256" s="6"/>
      <c r="G256" s="8"/>
      <c r="H256" s="6"/>
    </row>
    <row r="257" spans="5:8" ht="30" customHeight="1" x14ac:dyDescent="0.3">
      <c r="E257" s="7"/>
      <c r="F257" s="6"/>
      <c r="G257" s="8"/>
      <c r="H257" s="6"/>
    </row>
    <row r="258" spans="5:8" ht="30" customHeight="1" x14ac:dyDescent="0.3">
      <c r="E258" s="7"/>
      <c r="F258" s="6"/>
      <c r="G258" s="8"/>
      <c r="H258" s="6"/>
    </row>
    <row r="259" spans="5:8" ht="30" customHeight="1" x14ac:dyDescent="0.3">
      <c r="E259" s="7"/>
      <c r="F259" s="6"/>
      <c r="G259" s="8"/>
      <c r="H259" s="6"/>
    </row>
    <row r="260" spans="5:8" ht="30" customHeight="1" x14ac:dyDescent="0.3">
      <c r="E260" s="7"/>
      <c r="F260" s="6"/>
      <c r="G260" s="8"/>
      <c r="H260" s="6"/>
    </row>
    <row r="261" spans="5:8" ht="30" customHeight="1" x14ac:dyDescent="0.3">
      <c r="E261" s="7"/>
      <c r="F261" s="6"/>
      <c r="G261" s="8"/>
      <c r="H261" s="6"/>
    </row>
    <row r="262" spans="5:8" ht="30" customHeight="1" x14ac:dyDescent="0.3">
      <c r="E262" s="7"/>
      <c r="F262" s="6"/>
      <c r="G262" s="8"/>
      <c r="H262" s="6"/>
    </row>
    <row r="263" spans="5:8" ht="30" customHeight="1" x14ac:dyDescent="0.3">
      <c r="E263" s="7"/>
      <c r="F263" s="6"/>
      <c r="G263" s="8"/>
      <c r="H263" s="6"/>
    </row>
    <row r="264" spans="5:8" ht="30" customHeight="1" x14ac:dyDescent="0.3">
      <c r="E264" s="7"/>
      <c r="F264" s="6"/>
      <c r="G264" s="8"/>
      <c r="H264" s="6"/>
    </row>
    <row r="265" spans="5:8" ht="30" customHeight="1" x14ac:dyDescent="0.3">
      <c r="E265" s="7"/>
      <c r="F265" s="6"/>
      <c r="G265" s="8"/>
      <c r="H265" s="6"/>
    </row>
    <row r="266" spans="5:8" ht="30" customHeight="1" x14ac:dyDescent="0.3">
      <c r="E266" s="7"/>
      <c r="F266" s="6"/>
      <c r="G266" s="8"/>
      <c r="H266" s="6"/>
    </row>
    <row r="267" spans="5:8" ht="30" customHeight="1" x14ac:dyDescent="0.3">
      <c r="E267" s="7"/>
      <c r="F267" s="6"/>
      <c r="G267" s="8"/>
      <c r="H267" s="6"/>
    </row>
    <row r="268" spans="5:8" ht="30" customHeight="1" x14ac:dyDescent="0.3">
      <c r="E268" s="7"/>
      <c r="F268" s="6"/>
      <c r="G268" s="8"/>
      <c r="H268" s="6"/>
    </row>
    <row r="269" spans="5:8" ht="30" customHeight="1" x14ac:dyDescent="0.3">
      <c r="E269" s="7"/>
      <c r="F269" s="6"/>
      <c r="G269" s="8"/>
      <c r="H269" s="6"/>
    </row>
    <row r="270" spans="5:8" ht="30" customHeight="1" x14ac:dyDescent="0.3">
      <c r="E270" s="7"/>
      <c r="F270" s="6"/>
      <c r="G270" s="8"/>
      <c r="H270" s="6"/>
    </row>
    <row r="271" spans="5:8" ht="30" customHeight="1" x14ac:dyDescent="0.3">
      <c r="E271" s="7"/>
      <c r="F271" s="6"/>
      <c r="G271" s="8"/>
      <c r="H271" s="6"/>
    </row>
    <row r="272" spans="5:8" ht="30" customHeight="1" x14ac:dyDescent="0.3">
      <c r="E272" s="7"/>
      <c r="F272" s="6"/>
      <c r="G272" s="8"/>
      <c r="H272" s="6"/>
    </row>
    <row r="273" spans="5:8" ht="30" customHeight="1" x14ac:dyDescent="0.3">
      <c r="E273" s="7"/>
      <c r="F273" s="6"/>
      <c r="G273" s="8"/>
      <c r="H273" s="6"/>
    </row>
    <row r="274" spans="5:8" ht="30" customHeight="1" x14ac:dyDescent="0.3">
      <c r="E274" s="7"/>
      <c r="F274" s="6"/>
      <c r="G274" s="8"/>
      <c r="H274" s="6"/>
    </row>
    <row r="275" spans="5:8" ht="30" customHeight="1" x14ac:dyDescent="0.3">
      <c r="E275" s="7"/>
      <c r="F275" s="6"/>
      <c r="G275" s="8"/>
      <c r="H275" s="6"/>
    </row>
    <row r="276" spans="5:8" ht="30" customHeight="1" x14ac:dyDescent="0.3">
      <c r="E276" s="7"/>
      <c r="F276" s="6"/>
      <c r="G276" s="8"/>
      <c r="H276" s="6"/>
    </row>
    <row r="277" spans="5:8" ht="30" customHeight="1" x14ac:dyDescent="0.3">
      <c r="E277" s="7"/>
      <c r="F277" s="6"/>
      <c r="G277" s="8"/>
      <c r="H277" s="6"/>
    </row>
    <row r="278" spans="5:8" ht="30" customHeight="1" x14ac:dyDescent="0.3">
      <c r="E278" s="7"/>
      <c r="F278" s="6"/>
      <c r="G278" s="8"/>
      <c r="H278" s="6"/>
    </row>
    <row r="279" spans="5:8" ht="30" customHeight="1" x14ac:dyDescent="0.3">
      <c r="E279" s="7"/>
      <c r="F279" s="6"/>
      <c r="G279" s="8"/>
      <c r="H279" s="6"/>
    </row>
    <row r="280" spans="5:8" ht="30" customHeight="1" x14ac:dyDescent="0.3">
      <c r="E280" s="7"/>
      <c r="F280" s="6"/>
      <c r="G280" s="8"/>
      <c r="H280" s="6"/>
    </row>
    <row r="281" spans="5:8" ht="30" customHeight="1" x14ac:dyDescent="0.3">
      <c r="E281" s="7"/>
      <c r="F281" s="6"/>
      <c r="G281" s="8"/>
      <c r="H281" s="6"/>
    </row>
    <row r="282" spans="5:8" ht="30" customHeight="1" x14ac:dyDescent="0.3">
      <c r="E282" s="7"/>
      <c r="F282" s="6"/>
      <c r="G282" s="8"/>
      <c r="H282" s="6"/>
    </row>
    <row r="283" spans="5:8" ht="30" customHeight="1" x14ac:dyDescent="0.3">
      <c r="E283" s="7"/>
      <c r="F283" s="6"/>
      <c r="G283" s="8"/>
      <c r="H283" s="6"/>
    </row>
    <row r="284" spans="5:8" ht="30" customHeight="1" x14ac:dyDescent="0.3">
      <c r="E284" s="7"/>
      <c r="F284" s="6"/>
      <c r="G284" s="8"/>
      <c r="H284" s="6"/>
    </row>
    <row r="285" spans="5:8" ht="30" customHeight="1" x14ac:dyDescent="0.3">
      <c r="E285" s="7"/>
      <c r="F285" s="6"/>
      <c r="G285" s="8"/>
      <c r="H285" s="6"/>
    </row>
    <row r="286" spans="5:8" ht="30" customHeight="1" x14ac:dyDescent="0.3">
      <c r="E286" s="7"/>
      <c r="F286" s="6"/>
      <c r="G286" s="8"/>
      <c r="H286" s="6"/>
    </row>
    <row r="287" spans="5:8" ht="30" customHeight="1" x14ac:dyDescent="0.3">
      <c r="E287" s="7"/>
      <c r="F287" s="6"/>
      <c r="G287" s="8"/>
      <c r="H287" s="6"/>
    </row>
    <row r="288" spans="5:8" ht="30" customHeight="1" x14ac:dyDescent="0.3">
      <c r="E288" s="7"/>
      <c r="F288" s="6"/>
      <c r="G288" s="8"/>
      <c r="H288" s="6"/>
    </row>
    <row r="289" spans="5:8" ht="30" customHeight="1" x14ac:dyDescent="0.3">
      <c r="E289" s="7"/>
      <c r="F289" s="6"/>
      <c r="G289" s="8"/>
      <c r="H289" s="6"/>
    </row>
    <row r="290" spans="5:8" ht="30" customHeight="1" x14ac:dyDescent="0.3">
      <c r="E290" s="7"/>
      <c r="F290" s="6"/>
      <c r="G290" s="8"/>
      <c r="H290" s="6"/>
    </row>
    <row r="291" spans="5:8" ht="30" customHeight="1" x14ac:dyDescent="0.3">
      <c r="E291" s="7"/>
      <c r="F291" s="6"/>
      <c r="G291" s="8"/>
      <c r="H291" s="6"/>
    </row>
    <row r="292" spans="5:8" ht="30" customHeight="1" x14ac:dyDescent="0.3">
      <c r="E292" s="7"/>
      <c r="F292" s="6"/>
      <c r="G292" s="8"/>
      <c r="H292" s="6"/>
    </row>
    <row r="293" spans="5:8" ht="30" customHeight="1" x14ac:dyDescent="0.3">
      <c r="E293" s="7"/>
      <c r="F293" s="6"/>
      <c r="G293" s="8"/>
      <c r="H293" s="6"/>
    </row>
    <row r="294" spans="5:8" ht="30" customHeight="1" x14ac:dyDescent="0.3">
      <c r="E294" s="7"/>
      <c r="F294" s="6"/>
      <c r="G294" s="8"/>
      <c r="H294" s="6"/>
    </row>
    <row r="295" spans="5:8" ht="30" customHeight="1" x14ac:dyDescent="0.3">
      <c r="E295" s="7"/>
      <c r="F295" s="6"/>
      <c r="G295" s="8"/>
      <c r="H295" s="6"/>
    </row>
    <row r="296" spans="5:8" ht="30" customHeight="1" x14ac:dyDescent="0.3">
      <c r="E296" s="7"/>
      <c r="F296" s="6"/>
      <c r="G296" s="8"/>
      <c r="H296" s="6"/>
    </row>
    <row r="297" spans="5:8" ht="30" customHeight="1" x14ac:dyDescent="0.3">
      <c r="E297" s="7"/>
      <c r="F297" s="6"/>
      <c r="G297" s="8"/>
      <c r="H297" s="6"/>
    </row>
    <row r="298" spans="5:8" ht="30" customHeight="1" x14ac:dyDescent="0.3">
      <c r="E298" s="7"/>
      <c r="F298" s="6"/>
      <c r="G298" s="8"/>
      <c r="H298" s="6"/>
    </row>
    <row r="299" spans="5:8" ht="30" customHeight="1" x14ac:dyDescent="0.3">
      <c r="E299" s="7"/>
      <c r="F299" s="6"/>
      <c r="G299" s="8"/>
      <c r="H299" s="6"/>
    </row>
    <row r="300" spans="5:8" ht="30" customHeight="1" x14ac:dyDescent="0.3">
      <c r="E300" s="7"/>
      <c r="F300" s="6"/>
      <c r="G300" s="8"/>
      <c r="H300" s="6"/>
    </row>
    <row r="301" spans="5:8" ht="30" customHeight="1" x14ac:dyDescent="0.3">
      <c r="E301" s="7"/>
      <c r="F301" s="6"/>
      <c r="G301" s="8"/>
      <c r="H301" s="6"/>
    </row>
    <row r="302" spans="5:8" ht="30" customHeight="1" x14ac:dyDescent="0.3">
      <c r="E302" s="7"/>
      <c r="F302" s="6"/>
      <c r="G302" s="8"/>
      <c r="H302" s="6"/>
    </row>
    <row r="303" spans="5:8" ht="30" customHeight="1" x14ac:dyDescent="0.3">
      <c r="E303" s="7"/>
      <c r="F303" s="6"/>
      <c r="G303" s="8"/>
      <c r="H303" s="6"/>
    </row>
    <row r="304" spans="5:8" ht="30" customHeight="1" x14ac:dyDescent="0.3">
      <c r="E304" s="7"/>
      <c r="F304" s="6"/>
      <c r="G304" s="8"/>
      <c r="H304" s="6"/>
    </row>
    <row r="305" spans="5:8" ht="30" customHeight="1" x14ac:dyDescent="0.3">
      <c r="E305" s="7"/>
      <c r="F305" s="6"/>
      <c r="G305" s="8"/>
      <c r="H305" s="6"/>
    </row>
    <row r="306" spans="5:8" ht="30" customHeight="1" x14ac:dyDescent="0.3">
      <c r="E306" s="7"/>
      <c r="F306" s="6"/>
      <c r="G306" s="8"/>
      <c r="H306" s="6"/>
    </row>
    <row r="307" spans="5:8" ht="30" customHeight="1" x14ac:dyDescent="0.3">
      <c r="E307" s="7"/>
      <c r="F307" s="6"/>
      <c r="G307" s="8"/>
      <c r="H307" s="6"/>
    </row>
    <row r="308" spans="5:8" ht="30" customHeight="1" x14ac:dyDescent="0.3">
      <c r="E308" s="7"/>
      <c r="F308" s="6"/>
      <c r="G308" s="8"/>
      <c r="H308" s="6"/>
    </row>
    <row r="309" spans="5:8" ht="30" customHeight="1" x14ac:dyDescent="0.3">
      <c r="E309" s="7"/>
      <c r="F309" s="6"/>
      <c r="G309" s="8"/>
      <c r="H309" s="6"/>
    </row>
    <row r="310" spans="5:8" ht="30" customHeight="1" x14ac:dyDescent="0.3">
      <c r="E310" s="7"/>
      <c r="F310" s="6"/>
      <c r="G310" s="8"/>
      <c r="H310" s="6"/>
    </row>
    <row r="311" spans="5:8" ht="30" customHeight="1" x14ac:dyDescent="0.3">
      <c r="E311" s="7"/>
      <c r="F311" s="6"/>
      <c r="G311" s="8"/>
      <c r="H311" s="6"/>
    </row>
    <row r="312" spans="5:8" ht="30" customHeight="1" x14ac:dyDescent="0.3">
      <c r="E312" s="7"/>
      <c r="F312" s="6"/>
      <c r="G312" s="8"/>
      <c r="H312" s="6"/>
    </row>
    <row r="313" spans="5:8" ht="30" customHeight="1" x14ac:dyDescent="0.3">
      <c r="E313" s="7"/>
      <c r="F313" s="6"/>
      <c r="G313" s="8"/>
      <c r="H313" s="6"/>
    </row>
    <row r="314" spans="5:8" ht="30" customHeight="1" x14ac:dyDescent="0.3">
      <c r="E314" s="7"/>
      <c r="F314" s="6"/>
      <c r="G314" s="8"/>
      <c r="H314" s="6"/>
    </row>
    <row r="315" spans="5:8" ht="30" customHeight="1" x14ac:dyDescent="0.3">
      <c r="E315" s="7"/>
      <c r="F315" s="6"/>
      <c r="G315" s="8"/>
      <c r="H315" s="6"/>
    </row>
    <row r="316" spans="5:8" ht="30" customHeight="1" x14ac:dyDescent="0.3">
      <c r="E316" s="7"/>
      <c r="F316" s="6"/>
      <c r="G316" s="8"/>
      <c r="H316" s="6"/>
    </row>
    <row r="317" spans="5:8" ht="30" customHeight="1" x14ac:dyDescent="0.3">
      <c r="E317" s="7"/>
      <c r="F317" s="6"/>
      <c r="G317" s="8"/>
      <c r="H317" s="6"/>
    </row>
    <row r="318" spans="5:8" ht="30" customHeight="1" x14ac:dyDescent="0.3">
      <c r="E318" s="7"/>
      <c r="F318" s="6"/>
      <c r="G318" s="8"/>
      <c r="H318" s="6"/>
    </row>
    <row r="319" spans="5:8" ht="30" customHeight="1" x14ac:dyDescent="0.3">
      <c r="E319" s="7"/>
      <c r="F319" s="6"/>
      <c r="G319" s="8"/>
      <c r="H319" s="6"/>
    </row>
    <row r="320" spans="5:8" ht="30" customHeight="1" x14ac:dyDescent="0.3">
      <c r="E320" s="7"/>
      <c r="F320" s="6"/>
      <c r="G320" s="8"/>
      <c r="H320" s="6"/>
    </row>
    <row r="321" spans="5:8" ht="30" customHeight="1" x14ac:dyDescent="0.3">
      <c r="E321" s="7"/>
      <c r="F321" s="6"/>
      <c r="G321" s="8"/>
      <c r="H321" s="6"/>
    </row>
    <row r="322" spans="5:8" ht="30" customHeight="1" x14ac:dyDescent="0.3">
      <c r="E322" s="7"/>
      <c r="F322" s="6"/>
      <c r="G322" s="8"/>
      <c r="H322" s="6"/>
    </row>
    <row r="323" spans="5:8" ht="30" customHeight="1" x14ac:dyDescent="0.3">
      <c r="E323" s="7"/>
      <c r="F323" s="6"/>
      <c r="G323" s="8"/>
      <c r="H323" s="6"/>
    </row>
    <row r="324" spans="5:8" ht="30" customHeight="1" x14ac:dyDescent="0.3">
      <c r="E324" s="7"/>
      <c r="F324" s="6"/>
      <c r="G324" s="8"/>
      <c r="H324" s="6"/>
    </row>
    <row r="325" spans="5:8" ht="30" customHeight="1" x14ac:dyDescent="0.3">
      <c r="E325" s="7"/>
      <c r="F325" s="6"/>
      <c r="G325" s="8"/>
      <c r="H325" s="6"/>
    </row>
    <row r="326" spans="5:8" ht="30" customHeight="1" x14ac:dyDescent="0.3">
      <c r="E326" s="7"/>
      <c r="F326" s="6"/>
      <c r="G326" s="8"/>
      <c r="H326" s="6"/>
    </row>
    <row r="327" spans="5:8" ht="30" customHeight="1" x14ac:dyDescent="0.3">
      <c r="E327" s="7"/>
      <c r="F327" s="6"/>
      <c r="G327" s="8"/>
      <c r="H327" s="6"/>
    </row>
    <row r="328" spans="5:8" ht="30" customHeight="1" x14ac:dyDescent="0.3">
      <c r="E328" s="7"/>
      <c r="F328" s="6"/>
      <c r="G328" s="8"/>
      <c r="H328" s="6"/>
    </row>
    <row r="329" spans="5:8" ht="30" customHeight="1" x14ac:dyDescent="0.3">
      <c r="E329" s="7"/>
      <c r="F329" s="6"/>
      <c r="G329" s="8"/>
      <c r="H329" s="6"/>
    </row>
    <row r="330" spans="5:8" ht="30" customHeight="1" x14ac:dyDescent="0.3">
      <c r="E330" s="7"/>
      <c r="F330" s="6"/>
      <c r="G330" s="8"/>
      <c r="H330" s="6"/>
    </row>
    <row r="331" spans="5:8" ht="30" customHeight="1" x14ac:dyDescent="0.3">
      <c r="E331" s="7"/>
      <c r="F331" s="6"/>
      <c r="G331" s="8"/>
      <c r="H331" s="6"/>
    </row>
    <row r="332" spans="5:8" ht="30" customHeight="1" x14ac:dyDescent="0.3">
      <c r="E332" s="7"/>
      <c r="F332" s="6"/>
      <c r="G332" s="8"/>
      <c r="H332" s="6"/>
    </row>
    <row r="333" spans="5:8" ht="30" customHeight="1" x14ac:dyDescent="0.3">
      <c r="E333" s="7"/>
      <c r="F333" s="6"/>
      <c r="G333" s="8"/>
      <c r="H333" s="6"/>
    </row>
    <row r="334" spans="5:8" ht="30" customHeight="1" x14ac:dyDescent="0.3">
      <c r="E334" s="7"/>
      <c r="F334" s="6"/>
      <c r="G334" s="8"/>
      <c r="H334" s="6"/>
    </row>
    <row r="335" spans="5:8" ht="30" customHeight="1" x14ac:dyDescent="0.3">
      <c r="E335" s="7"/>
      <c r="F335" s="6"/>
      <c r="G335" s="8"/>
      <c r="H335" s="6"/>
    </row>
    <row r="336" spans="5:8" ht="30" customHeight="1" x14ac:dyDescent="0.3">
      <c r="E336" s="7"/>
      <c r="F336" s="6"/>
      <c r="G336" s="8"/>
      <c r="H336" s="6"/>
    </row>
    <row r="337" spans="5:8" ht="30" customHeight="1" x14ac:dyDescent="0.3">
      <c r="E337" s="7"/>
      <c r="F337" s="6"/>
      <c r="G337" s="8"/>
      <c r="H337" s="6"/>
    </row>
    <row r="338" spans="5:8" ht="30" customHeight="1" x14ac:dyDescent="0.3">
      <c r="E338" s="7"/>
      <c r="F338" s="6"/>
      <c r="G338" s="8"/>
      <c r="H338" s="6"/>
    </row>
    <row r="339" spans="5:8" ht="30" customHeight="1" x14ac:dyDescent="0.3">
      <c r="E339" s="7"/>
      <c r="F339" s="6"/>
      <c r="G339" s="8"/>
      <c r="H339" s="6"/>
    </row>
    <row r="340" spans="5:8" ht="30" customHeight="1" x14ac:dyDescent="0.3">
      <c r="E340" s="7"/>
      <c r="F340" s="6"/>
      <c r="G340" s="8"/>
      <c r="H340" s="6"/>
    </row>
    <row r="341" spans="5:8" ht="30" customHeight="1" x14ac:dyDescent="0.3">
      <c r="E341" s="7"/>
      <c r="F341" s="6"/>
      <c r="G341" s="8"/>
      <c r="H341" s="6"/>
    </row>
    <row r="342" spans="5:8" ht="30" customHeight="1" x14ac:dyDescent="0.3">
      <c r="E342" s="7"/>
      <c r="F342" s="6"/>
      <c r="G342" s="8"/>
      <c r="H342" s="6"/>
    </row>
    <row r="343" spans="5:8" ht="30" customHeight="1" x14ac:dyDescent="0.3">
      <c r="E343" s="7"/>
      <c r="F343" s="6"/>
      <c r="G343" s="8"/>
      <c r="H343" s="6"/>
    </row>
    <row r="344" spans="5:8" ht="30" customHeight="1" x14ac:dyDescent="0.3">
      <c r="E344" s="7"/>
      <c r="F344" s="6"/>
      <c r="G344" s="8"/>
      <c r="H344" s="6"/>
    </row>
    <row r="345" spans="5:8" ht="30" customHeight="1" x14ac:dyDescent="0.3">
      <c r="E345" s="7"/>
      <c r="F345" s="6"/>
      <c r="G345" s="8"/>
      <c r="H345" s="6"/>
    </row>
    <row r="346" spans="5:8" ht="30" customHeight="1" x14ac:dyDescent="0.3">
      <c r="E346" s="7"/>
      <c r="F346" s="6"/>
      <c r="G346" s="8"/>
      <c r="H346" s="6"/>
    </row>
    <row r="347" spans="5:8" ht="30" customHeight="1" x14ac:dyDescent="0.3">
      <c r="E347" s="7"/>
      <c r="F347" s="6"/>
      <c r="G347" s="8"/>
      <c r="H347" s="6"/>
    </row>
    <row r="348" spans="5:8" ht="30" customHeight="1" x14ac:dyDescent="0.3">
      <c r="E348" s="7"/>
      <c r="F348" s="6"/>
      <c r="G348" s="8"/>
      <c r="H348" s="6"/>
    </row>
    <row r="349" spans="5:8" ht="30" customHeight="1" x14ac:dyDescent="0.3">
      <c r="E349" s="7"/>
      <c r="F349" s="6"/>
      <c r="G349" s="8"/>
      <c r="H349" s="6"/>
    </row>
    <row r="350" spans="5:8" ht="30" customHeight="1" x14ac:dyDescent="0.3">
      <c r="E350" s="7"/>
      <c r="F350" s="6"/>
      <c r="G350" s="8"/>
      <c r="H350" s="6"/>
    </row>
    <row r="351" spans="5:8" ht="30" customHeight="1" x14ac:dyDescent="0.3">
      <c r="E351" s="7"/>
      <c r="F351" s="6"/>
      <c r="G351" s="8"/>
      <c r="H351" s="6"/>
    </row>
    <row r="352" spans="5:8" ht="30" customHeight="1" x14ac:dyDescent="0.3">
      <c r="E352" s="7"/>
      <c r="F352" s="6"/>
      <c r="G352" s="8"/>
      <c r="H352" s="6"/>
    </row>
    <row r="353" spans="5:8" ht="30" customHeight="1" x14ac:dyDescent="0.3">
      <c r="E353" s="7"/>
      <c r="F353" s="6"/>
      <c r="G353" s="8"/>
      <c r="H353" s="6"/>
    </row>
    <row r="354" spans="5:8" ht="30" customHeight="1" x14ac:dyDescent="0.3">
      <c r="E354" s="7"/>
      <c r="F354" s="6"/>
      <c r="G354" s="8"/>
      <c r="H354" s="6"/>
    </row>
    <row r="355" spans="5:8" ht="30" customHeight="1" x14ac:dyDescent="0.3">
      <c r="E355" s="7"/>
      <c r="F355" s="6"/>
      <c r="G355" s="8"/>
      <c r="H355" s="6"/>
    </row>
    <row r="356" spans="5:8" ht="30" customHeight="1" x14ac:dyDescent="0.3">
      <c r="E356" s="7"/>
      <c r="F356" s="6"/>
      <c r="G356" s="8"/>
      <c r="H356" s="6"/>
    </row>
    <row r="357" spans="5:8" ht="30" customHeight="1" x14ac:dyDescent="0.3">
      <c r="E357" s="7"/>
      <c r="F357" s="6"/>
      <c r="G357" s="8"/>
      <c r="H357" s="6"/>
    </row>
    <row r="358" spans="5:8" ht="30" customHeight="1" x14ac:dyDescent="0.3">
      <c r="E358" s="7"/>
      <c r="F358" s="6"/>
      <c r="G358" s="8"/>
      <c r="H358" s="6"/>
    </row>
    <row r="359" spans="5:8" ht="30" customHeight="1" x14ac:dyDescent="0.3">
      <c r="E359" s="7"/>
      <c r="F359" s="6"/>
      <c r="G359" s="8"/>
      <c r="H359" s="6"/>
    </row>
    <row r="360" spans="5:8" ht="30" customHeight="1" x14ac:dyDescent="0.3">
      <c r="E360" s="7"/>
      <c r="F360" s="6"/>
      <c r="G360" s="8"/>
      <c r="H360" s="6"/>
    </row>
    <row r="361" spans="5:8" ht="30" customHeight="1" x14ac:dyDescent="0.3">
      <c r="E361" s="7"/>
      <c r="F361" s="6"/>
      <c r="G361" s="8"/>
      <c r="H361" s="6"/>
    </row>
    <row r="362" spans="5:8" ht="30" customHeight="1" x14ac:dyDescent="0.3">
      <c r="E362" s="7"/>
      <c r="F362" s="6"/>
      <c r="G362" s="8"/>
      <c r="H362" s="6"/>
    </row>
    <row r="363" spans="5:8" ht="30" customHeight="1" x14ac:dyDescent="0.3">
      <c r="E363" s="7"/>
      <c r="F363" s="6"/>
      <c r="G363" s="8"/>
      <c r="H363" s="6"/>
    </row>
    <row r="364" spans="5:8" ht="30" customHeight="1" x14ac:dyDescent="0.3">
      <c r="E364" s="7"/>
      <c r="F364" s="6"/>
      <c r="G364" s="8"/>
      <c r="H364" s="6"/>
    </row>
    <row r="365" spans="5:8" ht="30" customHeight="1" x14ac:dyDescent="0.3">
      <c r="E365" s="7"/>
      <c r="F365" s="6"/>
      <c r="G365" s="8"/>
      <c r="H365" s="6"/>
    </row>
    <row r="366" spans="5:8" ht="30" customHeight="1" x14ac:dyDescent="0.3">
      <c r="E366" s="7"/>
      <c r="F366" s="6"/>
      <c r="G366" s="8"/>
      <c r="H366" s="6"/>
    </row>
    <row r="367" spans="5:8" ht="30" customHeight="1" x14ac:dyDescent="0.3">
      <c r="E367" s="7"/>
      <c r="F367" s="6"/>
      <c r="G367" s="8"/>
      <c r="H367" s="6"/>
    </row>
    <row r="368" spans="5:8" ht="30" customHeight="1" x14ac:dyDescent="0.3">
      <c r="E368" s="7"/>
      <c r="F368" s="6"/>
      <c r="G368" s="8"/>
      <c r="H368" s="6"/>
    </row>
    <row r="369" spans="5:8" ht="30" customHeight="1" x14ac:dyDescent="0.3">
      <c r="E369" s="7"/>
      <c r="F369" s="6"/>
      <c r="G369" s="8"/>
      <c r="H369" s="6"/>
    </row>
    <row r="370" spans="5:8" ht="30" customHeight="1" x14ac:dyDescent="0.3">
      <c r="E370" s="7"/>
      <c r="F370" s="6"/>
      <c r="G370" s="8"/>
      <c r="H370" s="6"/>
    </row>
    <row r="371" spans="5:8" ht="30" customHeight="1" x14ac:dyDescent="0.3">
      <c r="E371" s="7"/>
      <c r="F371" s="6"/>
      <c r="G371" s="8"/>
      <c r="H371" s="6"/>
    </row>
    <row r="372" spans="5:8" ht="30" customHeight="1" x14ac:dyDescent="0.3">
      <c r="E372" s="7"/>
      <c r="F372" s="6"/>
      <c r="G372" s="8"/>
      <c r="H372" s="6"/>
    </row>
    <row r="373" spans="5:8" ht="30" customHeight="1" x14ac:dyDescent="0.3">
      <c r="E373" s="7"/>
      <c r="F373" s="6"/>
      <c r="G373" s="8"/>
      <c r="H373" s="6"/>
    </row>
    <row r="374" spans="5:8" ht="30" customHeight="1" x14ac:dyDescent="0.3">
      <c r="E374" s="7"/>
      <c r="F374" s="6"/>
      <c r="G374" s="8"/>
      <c r="H374" s="6"/>
    </row>
    <row r="375" spans="5:8" ht="30" customHeight="1" x14ac:dyDescent="0.3">
      <c r="E375" s="7"/>
      <c r="F375" s="6"/>
      <c r="G375" s="8"/>
      <c r="H375" s="6"/>
    </row>
    <row r="376" spans="5:8" ht="30" customHeight="1" x14ac:dyDescent="0.3">
      <c r="E376" s="7"/>
      <c r="F376" s="6"/>
      <c r="G376" s="8"/>
      <c r="H376" s="6"/>
    </row>
    <row r="377" spans="5:8" ht="30" customHeight="1" x14ac:dyDescent="0.3">
      <c r="E377" s="7"/>
      <c r="F377" s="6"/>
      <c r="G377" s="8"/>
      <c r="H377" s="6"/>
    </row>
    <row r="378" spans="5:8" ht="30" customHeight="1" x14ac:dyDescent="0.3">
      <c r="E378" s="7"/>
      <c r="F378" s="6"/>
      <c r="G378" s="8"/>
      <c r="H378" s="6"/>
    </row>
    <row r="379" spans="5:8" ht="30" customHeight="1" x14ac:dyDescent="0.3">
      <c r="E379" s="7"/>
      <c r="F379" s="6"/>
      <c r="G379" s="8"/>
      <c r="H379" s="6"/>
    </row>
    <row r="380" spans="5:8" ht="30" customHeight="1" x14ac:dyDescent="0.3">
      <c r="E380" s="7"/>
      <c r="F380" s="6"/>
      <c r="G380" s="8"/>
      <c r="H380" s="6"/>
    </row>
    <row r="381" spans="5:8" ht="30" customHeight="1" x14ac:dyDescent="0.3">
      <c r="E381" s="7"/>
      <c r="F381" s="6"/>
      <c r="G381" s="8"/>
      <c r="H381" s="6"/>
    </row>
    <row r="382" spans="5:8" ht="30" customHeight="1" x14ac:dyDescent="0.3">
      <c r="E382" s="7"/>
      <c r="F382" s="6"/>
      <c r="G382" s="8"/>
      <c r="H382" s="6"/>
    </row>
    <row r="383" spans="5:8" ht="30" customHeight="1" x14ac:dyDescent="0.3">
      <c r="E383" s="7"/>
      <c r="F383" s="6"/>
      <c r="G383" s="8"/>
      <c r="H383" s="6"/>
    </row>
    <row r="384" spans="5:8" ht="30" customHeight="1" x14ac:dyDescent="0.3">
      <c r="E384" s="7"/>
      <c r="F384" s="6"/>
      <c r="G384" s="8"/>
      <c r="H384" s="6"/>
    </row>
    <row r="385" spans="5:8" ht="30" customHeight="1" x14ac:dyDescent="0.3">
      <c r="E385" s="7"/>
      <c r="F385" s="6"/>
      <c r="G385" s="8"/>
      <c r="H385" s="6"/>
    </row>
    <row r="386" spans="5:8" ht="30" customHeight="1" x14ac:dyDescent="0.3">
      <c r="E386" s="7"/>
      <c r="F386" s="6"/>
      <c r="G386" s="8"/>
      <c r="H386" s="6"/>
    </row>
    <row r="387" spans="5:8" ht="30" customHeight="1" x14ac:dyDescent="0.3">
      <c r="E387" s="7"/>
      <c r="F387" s="6"/>
      <c r="G387" s="8"/>
      <c r="H387" s="6"/>
    </row>
    <row r="388" spans="5:8" ht="30" customHeight="1" x14ac:dyDescent="0.3">
      <c r="E388" s="7"/>
      <c r="F388" s="6"/>
      <c r="G388" s="8"/>
      <c r="H388" s="6"/>
    </row>
    <row r="389" spans="5:8" ht="30" customHeight="1" x14ac:dyDescent="0.3">
      <c r="E389" s="7"/>
      <c r="F389" s="6"/>
      <c r="G389" s="8"/>
      <c r="H389" s="6"/>
    </row>
    <row r="390" spans="5:8" ht="30" customHeight="1" x14ac:dyDescent="0.3">
      <c r="E390" s="7"/>
      <c r="F390" s="6"/>
      <c r="G390" s="8"/>
      <c r="H390" s="6"/>
    </row>
    <row r="391" spans="5:8" ht="30" customHeight="1" x14ac:dyDescent="0.3">
      <c r="E391" s="7"/>
      <c r="F391" s="6"/>
      <c r="G391" s="8"/>
      <c r="H391" s="6"/>
    </row>
    <row r="392" spans="5:8" ht="30" customHeight="1" x14ac:dyDescent="0.3">
      <c r="E392" s="7"/>
      <c r="F392" s="6"/>
      <c r="G392" s="8"/>
      <c r="H392" s="6"/>
    </row>
    <row r="393" spans="5:8" ht="30" customHeight="1" x14ac:dyDescent="0.3">
      <c r="E393" s="7"/>
      <c r="F393" s="6"/>
      <c r="G393" s="8"/>
      <c r="H393" s="6"/>
    </row>
    <row r="394" spans="5:8" ht="30" customHeight="1" x14ac:dyDescent="0.3">
      <c r="E394" s="7"/>
      <c r="F394" s="6"/>
      <c r="G394" s="8"/>
      <c r="H394" s="6"/>
    </row>
    <row r="395" spans="5:8" ht="30" customHeight="1" x14ac:dyDescent="0.3">
      <c r="E395" s="7"/>
      <c r="F395" s="6"/>
      <c r="G395" s="8"/>
      <c r="H395" s="6"/>
    </row>
    <row r="396" spans="5:8" ht="30" customHeight="1" x14ac:dyDescent="0.3">
      <c r="E396" s="7"/>
      <c r="F396" s="6"/>
      <c r="G396" s="8"/>
      <c r="H396" s="6"/>
    </row>
    <row r="397" spans="5:8" ht="30" customHeight="1" x14ac:dyDescent="0.3">
      <c r="E397" s="7"/>
      <c r="F397" s="6"/>
      <c r="G397" s="8"/>
      <c r="H397" s="6"/>
    </row>
    <row r="398" spans="5:8" ht="30" customHeight="1" x14ac:dyDescent="0.3">
      <c r="E398" s="7"/>
      <c r="F398" s="6"/>
      <c r="G398" s="8"/>
      <c r="H398" s="6"/>
    </row>
    <row r="399" spans="5:8" ht="30" customHeight="1" x14ac:dyDescent="0.3">
      <c r="E399" s="7"/>
      <c r="F399" s="6"/>
      <c r="G399" s="8"/>
      <c r="H399" s="6"/>
    </row>
    <row r="400" spans="5:8" ht="30" customHeight="1" x14ac:dyDescent="0.3">
      <c r="E400" s="7"/>
      <c r="F400" s="6"/>
      <c r="G400" s="8"/>
      <c r="H400" s="6"/>
    </row>
    <row r="401" spans="5:8" ht="30" customHeight="1" x14ac:dyDescent="0.3">
      <c r="E401" s="7"/>
      <c r="F401" s="6"/>
      <c r="G401" s="8"/>
      <c r="H401" s="6"/>
    </row>
    <row r="402" spans="5:8" ht="30" customHeight="1" x14ac:dyDescent="0.3">
      <c r="E402" s="7"/>
      <c r="F402" s="6"/>
      <c r="G402" s="8"/>
      <c r="H402" s="6"/>
    </row>
    <row r="403" spans="5:8" ht="30" customHeight="1" x14ac:dyDescent="0.3">
      <c r="E403" s="7"/>
      <c r="F403" s="6"/>
      <c r="G403" s="8"/>
      <c r="H403" s="6"/>
    </row>
    <row r="404" spans="5:8" ht="30" customHeight="1" x14ac:dyDescent="0.3">
      <c r="E404" s="7"/>
      <c r="F404" s="6"/>
      <c r="G404" s="8"/>
      <c r="H404" s="6"/>
    </row>
    <row r="405" spans="5:8" ht="30" customHeight="1" x14ac:dyDescent="0.3">
      <c r="E405" s="7"/>
      <c r="F405" s="6"/>
      <c r="G405" s="8"/>
      <c r="H405" s="6"/>
    </row>
    <row r="406" spans="5:8" ht="30" customHeight="1" x14ac:dyDescent="0.3">
      <c r="E406" s="7"/>
      <c r="F406" s="6"/>
      <c r="G406" s="8"/>
      <c r="H406" s="6"/>
    </row>
    <row r="407" spans="5:8" ht="30" customHeight="1" x14ac:dyDescent="0.3">
      <c r="E407" s="7"/>
      <c r="F407" s="6"/>
      <c r="G407" s="8"/>
      <c r="H407" s="6"/>
    </row>
    <row r="408" spans="5:8" ht="30" customHeight="1" x14ac:dyDescent="0.3">
      <c r="E408" s="7"/>
      <c r="F408" s="6"/>
      <c r="G408" s="8"/>
      <c r="H408" s="6"/>
    </row>
    <row r="409" spans="5:8" ht="30" customHeight="1" x14ac:dyDescent="0.3">
      <c r="E409" s="7"/>
      <c r="F409" s="6"/>
      <c r="G409" s="8"/>
      <c r="H409" s="6"/>
    </row>
    <row r="410" spans="5:8" ht="30" customHeight="1" x14ac:dyDescent="0.3">
      <c r="E410" s="7"/>
      <c r="F410" s="6"/>
      <c r="G410" s="8"/>
      <c r="H410" s="6"/>
    </row>
    <row r="411" spans="5:8" ht="30" customHeight="1" x14ac:dyDescent="0.3">
      <c r="E411" s="7"/>
      <c r="F411" s="6"/>
      <c r="G411" s="8"/>
      <c r="H411" s="6"/>
    </row>
    <row r="412" spans="5:8" ht="30" customHeight="1" x14ac:dyDescent="0.3">
      <c r="E412" s="7"/>
      <c r="F412" s="6"/>
      <c r="G412" s="8"/>
      <c r="H412" s="6"/>
    </row>
    <row r="413" spans="5:8" ht="30" customHeight="1" x14ac:dyDescent="0.3">
      <c r="E413" s="7"/>
      <c r="F413" s="6"/>
      <c r="G413" s="8"/>
      <c r="H413" s="6"/>
    </row>
    <row r="414" spans="5:8" ht="30" customHeight="1" x14ac:dyDescent="0.3">
      <c r="E414" s="7"/>
      <c r="F414" s="6"/>
      <c r="G414" s="8"/>
      <c r="H414" s="6"/>
    </row>
    <row r="415" spans="5:8" ht="30" customHeight="1" x14ac:dyDescent="0.3">
      <c r="E415" s="7"/>
      <c r="F415" s="6"/>
      <c r="G415" s="8"/>
      <c r="H415" s="6"/>
    </row>
    <row r="416" spans="5:8" ht="30" customHeight="1" x14ac:dyDescent="0.3">
      <c r="E416" s="7"/>
      <c r="F416" s="6"/>
      <c r="G416" s="8"/>
      <c r="H416" s="6"/>
    </row>
    <row r="417" spans="5:8" ht="30" customHeight="1" x14ac:dyDescent="0.3">
      <c r="E417" s="7"/>
      <c r="F417" s="6"/>
      <c r="G417" s="8"/>
      <c r="H417" s="6"/>
    </row>
    <row r="418" spans="5:8" ht="30" customHeight="1" x14ac:dyDescent="0.3">
      <c r="E418" s="7"/>
      <c r="F418" s="6"/>
      <c r="G418" s="8"/>
      <c r="H418" s="6"/>
    </row>
    <row r="419" spans="5:8" ht="30" customHeight="1" x14ac:dyDescent="0.3">
      <c r="E419" s="7"/>
      <c r="F419" s="6"/>
      <c r="G419" s="8"/>
      <c r="H419" s="6"/>
    </row>
    <row r="420" spans="5:8" ht="30" customHeight="1" x14ac:dyDescent="0.3">
      <c r="E420" s="7"/>
      <c r="F420" s="6"/>
      <c r="G420" s="8"/>
      <c r="H420" s="6"/>
    </row>
    <row r="421" spans="5:8" ht="30" customHeight="1" x14ac:dyDescent="0.3">
      <c r="E421" s="7"/>
      <c r="F421" s="6"/>
      <c r="G421" s="8"/>
      <c r="H421" s="6"/>
    </row>
    <row r="422" spans="5:8" ht="30" customHeight="1" x14ac:dyDescent="0.3">
      <c r="E422" s="7"/>
      <c r="F422" s="6"/>
      <c r="G422" s="8"/>
      <c r="H422" s="6"/>
    </row>
    <row r="423" spans="5:8" ht="30" customHeight="1" x14ac:dyDescent="0.3">
      <c r="E423" s="7"/>
      <c r="F423" s="6"/>
      <c r="G423" s="8"/>
      <c r="H423" s="6"/>
    </row>
    <row r="424" spans="5:8" ht="30" customHeight="1" x14ac:dyDescent="0.3">
      <c r="E424" s="7"/>
      <c r="F424" s="6"/>
      <c r="G424" s="8"/>
      <c r="H424" s="6"/>
    </row>
    <row r="425" spans="5:8" ht="30" customHeight="1" x14ac:dyDescent="0.3">
      <c r="E425" s="7"/>
      <c r="F425" s="6"/>
      <c r="G425" s="8"/>
      <c r="H425" s="6"/>
    </row>
    <row r="426" spans="5:8" ht="30" customHeight="1" x14ac:dyDescent="0.3">
      <c r="E426" s="7"/>
      <c r="F426" s="6"/>
      <c r="G426" s="8"/>
      <c r="H426" s="6"/>
    </row>
    <row r="427" spans="5:8" ht="30" customHeight="1" x14ac:dyDescent="0.3">
      <c r="E427" s="7"/>
      <c r="F427" s="6"/>
      <c r="G427" s="8"/>
      <c r="H427" s="6"/>
    </row>
    <row r="428" spans="5:8" ht="30" customHeight="1" x14ac:dyDescent="0.3">
      <c r="E428" s="7"/>
      <c r="F428" s="6"/>
      <c r="G428" s="8"/>
      <c r="H428" s="6"/>
    </row>
    <row r="429" spans="5:8" ht="30" customHeight="1" x14ac:dyDescent="0.3">
      <c r="E429" s="7"/>
      <c r="F429" s="6"/>
      <c r="G429" s="8"/>
      <c r="H429" s="6"/>
    </row>
    <row r="430" spans="5:8" ht="30" customHeight="1" x14ac:dyDescent="0.3">
      <c r="E430" s="7"/>
      <c r="F430" s="6"/>
      <c r="G430" s="8"/>
      <c r="H430" s="6"/>
    </row>
    <row r="431" spans="5:8" ht="30" customHeight="1" x14ac:dyDescent="0.3">
      <c r="E431" s="7"/>
      <c r="F431" s="6"/>
      <c r="G431" s="8"/>
      <c r="H431" s="6"/>
    </row>
    <row r="432" spans="5:8" ht="30" customHeight="1" x14ac:dyDescent="0.3">
      <c r="E432" s="7"/>
      <c r="F432" s="6"/>
      <c r="G432" s="8"/>
      <c r="H432" s="6"/>
    </row>
    <row r="433" spans="5:8" ht="30" customHeight="1" x14ac:dyDescent="0.3">
      <c r="E433" s="7"/>
      <c r="F433" s="6"/>
      <c r="G433" s="8"/>
      <c r="H433" s="6"/>
    </row>
    <row r="434" spans="5:8" ht="30" customHeight="1" x14ac:dyDescent="0.3">
      <c r="E434" s="7"/>
      <c r="F434" s="6"/>
      <c r="G434" s="8"/>
      <c r="H434" s="6"/>
    </row>
    <row r="435" spans="5:8" ht="30" customHeight="1" x14ac:dyDescent="0.3">
      <c r="E435" s="7"/>
      <c r="F435" s="6"/>
      <c r="G435" s="8"/>
      <c r="H435" s="6"/>
    </row>
    <row r="436" spans="5:8" ht="30" customHeight="1" x14ac:dyDescent="0.3">
      <c r="E436" s="7"/>
      <c r="F436" s="6"/>
      <c r="G436" s="8"/>
      <c r="H436" s="6"/>
    </row>
    <row r="437" spans="5:8" ht="30" customHeight="1" x14ac:dyDescent="0.3">
      <c r="E437" s="7"/>
      <c r="F437" s="6"/>
      <c r="G437" s="8"/>
      <c r="H437" s="6"/>
    </row>
    <row r="438" spans="5:8" ht="30" customHeight="1" x14ac:dyDescent="0.3">
      <c r="E438" s="7"/>
      <c r="F438" s="6"/>
      <c r="G438" s="8"/>
      <c r="H438" s="6"/>
    </row>
    <row r="439" spans="5:8" ht="30" customHeight="1" x14ac:dyDescent="0.3">
      <c r="E439" s="7"/>
      <c r="F439" s="6"/>
      <c r="G439" s="8"/>
      <c r="H439" s="6"/>
    </row>
    <row r="440" spans="5:8" ht="30" customHeight="1" x14ac:dyDescent="0.3">
      <c r="E440" s="7"/>
      <c r="F440" s="6"/>
      <c r="G440" s="8"/>
      <c r="H440" s="6"/>
    </row>
    <row r="441" spans="5:8" ht="30" customHeight="1" x14ac:dyDescent="0.3">
      <c r="E441" s="7"/>
      <c r="F441" s="6"/>
      <c r="G441" s="8"/>
      <c r="H441" s="6"/>
    </row>
    <row r="442" spans="5:8" ht="30" customHeight="1" x14ac:dyDescent="0.3">
      <c r="E442" s="7"/>
      <c r="F442" s="6"/>
      <c r="G442" s="8"/>
      <c r="H442" s="6"/>
    </row>
    <row r="443" spans="5:8" ht="30" customHeight="1" x14ac:dyDescent="0.3">
      <c r="E443" s="7"/>
      <c r="F443" s="6"/>
      <c r="G443" s="8"/>
      <c r="H443" s="6"/>
    </row>
    <row r="444" spans="5:8" ht="30" customHeight="1" x14ac:dyDescent="0.3">
      <c r="E444" s="7"/>
      <c r="F444" s="6"/>
      <c r="G444" s="8"/>
      <c r="H444" s="6"/>
    </row>
    <row r="445" spans="5:8" ht="30" customHeight="1" x14ac:dyDescent="0.3">
      <c r="E445" s="7"/>
      <c r="F445" s="6"/>
      <c r="G445" s="8"/>
      <c r="H445" s="6"/>
    </row>
    <row r="446" spans="5:8" ht="30" customHeight="1" x14ac:dyDescent="0.3">
      <c r="E446" s="7"/>
      <c r="F446" s="6"/>
      <c r="G446" s="8"/>
      <c r="H446" s="6"/>
    </row>
    <row r="447" spans="5:8" ht="30" customHeight="1" x14ac:dyDescent="0.3">
      <c r="E447" s="7"/>
      <c r="F447" s="6"/>
      <c r="G447" s="8"/>
      <c r="H447" s="6"/>
    </row>
    <row r="448" spans="5:8" ht="30" customHeight="1" x14ac:dyDescent="0.3">
      <c r="E448" s="7"/>
      <c r="F448" s="6"/>
      <c r="G448" s="8"/>
      <c r="H448" s="6"/>
    </row>
    <row r="449" spans="5:8" ht="30" customHeight="1" x14ac:dyDescent="0.3">
      <c r="E449" s="7"/>
      <c r="F449" s="6"/>
      <c r="G449" s="8"/>
      <c r="H449" s="6"/>
    </row>
    <row r="450" spans="5:8" ht="30" customHeight="1" x14ac:dyDescent="0.3">
      <c r="E450" s="7"/>
      <c r="F450" s="6"/>
      <c r="G450" s="8"/>
      <c r="H450" s="6"/>
    </row>
    <row r="451" spans="5:8" ht="30" customHeight="1" x14ac:dyDescent="0.3">
      <c r="E451" s="7"/>
      <c r="F451" s="6"/>
      <c r="G451" s="8"/>
      <c r="H451" s="6"/>
    </row>
    <row r="452" spans="5:8" ht="30" customHeight="1" x14ac:dyDescent="0.3">
      <c r="E452" s="7"/>
      <c r="F452" s="6"/>
      <c r="G452" s="8"/>
      <c r="H452" s="6"/>
    </row>
    <row r="453" spans="5:8" ht="30" customHeight="1" x14ac:dyDescent="0.3">
      <c r="E453" s="7"/>
      <c r="F453" s="6"/>
      <c r="G453" s="8"/>
      <c r="H453" s="6"/>
    </row>
    <row r="454" spans="5:8" ht="30" customHeight="1" x14ac:dyDescent="0.3">
      <c r="E454" s="7"/>
      <c r="F454" s="6"/>
      <c r="G454" s="8"/>
      <c r="H454" s="6"/>
    </row>
    <row r="455" spans="5:8" ht="30" customHeight="1" x14ac:dyDescent="0.3">
      <c r="E455" s="7"/>
      <c r="F455" s="6"/>
      <c r="G455" s="8"/>
      <c r="H455" s="6"/>
    </row>
    <row r="456" spans="5:8" ht="30" customHeight="1" x14ac:dyDescent="0.3">
      <c r="E456" s="7"/>
      <c r="F456" s="6"/>
      <c r="G456" s="8"/>
      <c r="H456" s="6"/>
    </row>
    <row r="457" spans="5:8" ht="30" customHeight="1" x14ac:dyDescent="0.3">
      <c r="E457" s="7"/>
      <c r="F457" s="6"/>
      <c r="G457" s="8"/>
      <c r="H457" s="6"/>
    </row>
    <row r="458" spans="5:8" ht="30" customHeight="1" x14ac:dyDescent="0.3">
      <c r="E458" s="7"/>
      <c r="F458" s="6"/>
      <c r="G458" s="8"/>
      <c r="H458" s="6"/>
    </row>
    <row r="459" spans="5:8" ht="30" customHeight="1" x14ac:dyDescent="0.3">
      <c r="E459" s="7"/>
      <c r="F459" s="6"/>
      <c r="G459" s="8"/>
      <c r="H459" s="6"/>
    </row>
    <row r="460" spans="5:8" ht="30" customHeight="1" x14ac:dyDescent="0.3">
      <c r="E460" s="7"/>
      <c r="F460" s="6"/>
      <c r="G460" s="8"/>
      <c r="H460" s="6"/>
    </row>
    <row r="461" spans="5:8" ht="30" customHeight="1" x14ac:dyDescent="0.3">
      <c r="E461" s="7"/>
      <c r="F461" s="6"/>
      <c r="G461" s="8"/>
      <c r="H461" s="6"/>
    </row>
    <row r="462" spans="5:8" ht="30" customHeight="1" x14ac:dyDescent="0.3">
      <c r="E462" s="7"/>
      <c r="F462" s="6"/>
      <c r="G462" s="8"/>
      <c r="H462" s="6"/>
    </row>
    <row r="463" spans="5:8" ht="30" customHeight="1" x14ac:dyDescent="0.3">
      <c r="E463" s="7"/>
      <c r="F463" s="6"/>
      <c r="G463" s="8"/>
      <c r="H463" s="6"/>
    </row>
    <row r="464" spans="5:8" ht="30" customHeight="1" x14ac:dyDescent="0.3">
      <c r="E464" s="7"/>
      <c r="F464" s="6"/>
      <c r="G464" s="8"/>
      <c r="H464" s="6"/>
    </row>
    <row r="465" spans="5:8" ht="30" customHeight="1" x14ac:dyDescent="0.3">
      <c r="E465" s="7"/>
      <c r="F465" s="6"/>
      <c r="G465" s="8"/>
      <c r="H465" s="6"/>
    </row>
    <row r="466" spans="5:8" ht="30" customHeight="1" x14ac:dyDescent="0.3">
      <c r="E466" s="7"/>
      <c r="F466" s="6"/>
      <c r="G466" s="8"/>
      <c r="H466" s="6"/>
    </row>
    <row r="467" spans="5:8" ht="30" customHeight="1" x14ac:dyDescent="0.3">
      <c r="E467" s="7"/>
      <c r="F467" s="6"/>
      <c r="G467" s="8"/>
      <c r="H467" s="6"/>
    </row>
    <row r="468" spans="5:8" ht="30" customHeight="1" x14ac:dyDescent="0.3">
      <c r="E468" s="7"/>
      <c r="F468" s="6"/>
      <c r="G468" s="8"/>
      <c r="H468" s="6"/>
    </row>
    <row r="469" spans="5:8" ht="30" customHeight="1" x14ac:dyDescent="0.3">
      <c r="E469" s="7"/>
      <c r="F469" s="6"/>
      <c r="G469" s="8"/>
      <c r="H469" s="6"/>
    </row>
    <row r="470" spans="5:8" ht="30" customHeight="1" x14ac:dyDescent="0.3">
      <c r="E470" s="7"/>
      <c r="F470" s="6"/>
      <c r="G470" s="8"/>
      <c r="H470" s="6"/>
    </row>
    <row r="471" spans="5:8" ht="30" customHeight="1" x14ac:dyDescent="0.3">
      <c r="E471" s="7"/>
      <c r="F471" s="6"/>
      <c r="G471" s="8"/>
      <c r="H471" s="6"/>
    </row>
    <row r="472" spans="5:8" ht="30" customHeight="1" x14ac:dyDescent="0.3">
      <c r="E472" s="7"/>
      <c r="F472" s="6"/>
      <c r="G472" s="8"/>
      <c r="H472" s="6"/>
    </row>
    <row r="473" spans="5:8" ht="30" customHeight="1" x14ac:dyDescent="0.3">
      <c r="E473" s="7"/>
      <c r="F473" s="6"/>
      <c r="G473" s="8"/>
      <c r="H473" s="6"/>
    </row>
    <row r="474" spans="5:8" ht="30" customHeight="1" x14ac:dyDescent="0.3">
      <c r="E474" s="7"/>
      <c r="F474" s="6"/>
      <c r="G474" s="8"/>
      <c r="H474" s="6"/>
    </row>
    <row r="475" spans="5:8" ht="30" customHeight="1" x14ac:dyDescent="0.3">
      <c r="E475" s="7"/>
      <c r="F475" s="6"/>
      <c r="G475" s="8"/>
      <c r="H475" s="6"/>
    </row>
    <row r="476" spans="5:8" ht="30" customHeight="1" x14ac:dyDescent="0.3">
      <c r="E476" s="7"/>
      <c r="F476" s="6"/>
      <c r="G476" s="8"/>
      <c r="H476" s="6"/>
    </row>
    <row r="477" spans="5:8" ht="30" customHeight="1" x14ac:dyDescent="0.3">
      <c r="E477" s="7"/>
      <c r="F477" s="6"/>
      <c r="G477" s="8"/>
      <c r="H477" s="6"/>
    </row>
    <row r="478" spans="5:8" ht="30" customHeight="1" x14ac:dyDescent="0.3">
      <c r="E478" s="7"/>
      <c r="F478" s="6"/>
      <c r="G478" s="8"/>
      <c r="H478" s="6"/>
    </row>
    <row r="479" spans="5:8" ht="30" customHeight="1" x14ac:dyDescent="0.3">
      <c r="E479" s="7"/>
      <c r="F479" s="6"/>
      <c r="G479" s="8"/>
      <c r="H479" s="6"/>
    </row>
    <row r="480" spans="5:8" ht="30" customHeight="1" x14ac:dyDescent="0.3">
      <c r="E480" s="7"/>
      <c r="F480" s="6"/>
      <c r="G480" s="8"/>
      <c r="H480" s="6"/>
    </row>
    <row r="481" spans="5:8" ht="30" customHeight="1" x14ac:dyDescent="0.3">
      <c r="E481" s="7"/>
      <c r="F481" s="6"/>
      <c r="G481" s="8"/>
      <c r="H481" s="6"/>
    </row>
    <row r="482" spans="5:8" ht="30" customHeight="1" x14ac:dyDescent="0.3">
      <c r="E482" s="7"/>
      <c r="F482" s="6"/>
      <c r="G482" s="8"/>
      <c r="H482" s="6"/>
    </row>
    <row r="483" spans="5:8" ht="30" customHeight="1" x14ac:dyDescent="0.3">
      <c r="E483" s="7"/>
      <c r="F483" s="6"/>
      <c r="G483" s="8"/>
      <c r="H483" s="6"/>
    </row>
    <row r="484" spans="5:8" ht="30" customHeight="1" x14ac:dyDescent="0.3">
      <c r="E484" s="7"/>
      <c r="F484" s="6"/>
      <c r="G484" s="8"/>
      <c r="H484" s="6"/>
    </row>
    <row r="485" spans="5:8" ht="30" customHeight="1" x14ac:dyDescent="0.3">
      <c r="E485" s="7"/>
      <c r="F485" s="6"/>
      <c r="G485" s="8"/>
      <c r="H485" s="6"/>
    </row>
    <row r="486" spans="5:8" ht="30" customHeight="1" x14ac:dyDescent="0.3">
      <c r="E486" s="7"/>
      <c r="F486" s="6"/>
      <c r="G486" s="8"/>
      <c r="H486" s="6"/>
    </row>
    <row r="487" spans="5:8" ht="30" customHeight="1" x14ac:dyDescent="0.3">
      <c r="E487" s="7"/>
      <c r="F487" s="6"/>
      <c r="G487" s="8"/>
      <c r="H487" s="6"/>
    </row>
    <row r="488" spans="5:8" ht="30" customHeight="1" x14ac:dyDescent="0.3">
      <c r="E488" s="7"/>
      <c r="F488" s="6"/>
      <c r="G488" s="8"/>
      <c r="H488" s="6"/>
    </row>
    <row r="489" spans="5:8" ht="30" customHeight="1" x14ac:dyDescent="0.3">
      <c r="E489" s="7"/>
      <c r="F489" s="6"/>
      <c r="G489" s="8"/>
      <c r="H489" s="6"/>
    </row>
    <row r="490" spans="5:8" ht="30" customHeight="1" x14ac:dyDescent="0.3">
      <c r="E490" s="7"/>
      <c r="F490" s="6"/>
      <c r="G490" s="8"/>
      <c r="H490" s="6"/>
    </row>
    <row r="491" spans="5:8" ht="30" customHeight="1" x14ac:dyDescent="0.3">
      <c r="E491" s="7"/>
      <c r="F491" s="6"/>
      <c r="G491" s="8"/>
      <c r="H491" s="6"/>
    </row>
    <row r="492" spans="5:8" ht="30" customHeight="1" x14ac:dyDescent="0.3">
      <c r="E492" s="7"/>
      <c r="F492" s="6"/>
      <c r="G492" s="8"/>
      <c r="H492" s="6"/>
    </row>
    <row r="493" spans="5:8" ht="30" customHeight="1" x14ac:dyDescent="0.3">
      <c r="E493" s="7"/>
      <c r="F493" s="6"/>
      <c r="G493" s="8"/>
      <c r="H493" s="6"/>
    </row>
    <row r="494" spans="5:8" ht="30" customHeight="1" x14ac:dyDescent="0.3">
      <c r="E494" s="7"/>
      <c r="F494" s="6"/>
      <c r="G494" s="8"/>
      <c r="H494" s="6"/>
    </row>
    <row r="495" spans="5:8" ht="30" customHeight="1" x14ac:dyDescent="0.3">
      <c r="E495" s="7"/>
      <c r="F495" s="6"/>
      <c r="G495" s="8"/>
      <c r="H495" s="6"/>
    </row>
    <row r="496" spans="5:8" ht="30" customHeight="1" x14ac:dyDescent="0.3">
      <c r="E496" s="7"/>
      <c r="F496" s="6"/>
      <c r="G496" s="8"/>
      <c r="H496" s="6"/>
    </row>
    <row r="497" spans="5:8" ht="30" customHeight="1" x14ac:dyDescent="0.3">
      <c r="E497" s="7"/>
      <c r="F497" s="6"/>
      <c r="G497" s="8"/>
      <c r="H497" s="6"/>
    </row>
    <row r="498" spans="5:8" ht="30" customHeight="1" x14ac:dyDescent="0.3">
      <c r="E498" s="7"/>
      <c r="F498" s="6"/>
      <c r="G498" s="8"/>
      <c r="H498" s="6"/>
    </row>
    <row r="499" spans="5:8" ht="30" customHeight="1" x14ac:dyDescent="0.3">
      <c r="E499" s="7"/>
      <c r="F499" s="6"/>
      <c r="G499" s="8"/>
      <c r="H499" s="6"/>
    </row>
    <row r="500" spans="5:8" ht="30" customHeight="1" x14ac:dyDescent="0.3">
      <c r="E500" s="7"/>
      <c r="F500" s="6"/>
      <c r="G500" s="8"/>
      <c r="H500" s="6"/>
    </row>
    <row r="501" spans="5:8" ht="30" customHeight="1" x14ac:dyDescent="0.3">
      <c r="E501" s="7"/>
      <c r="F501" s="6"/>
      <c r="G501" s="8"/>
      <c r="H501" s="6"/>
    </row>
    <row r="502" spans="5:8" ht="30" customHeight="1" x14ac:dyDescent="0.3">
      <c r="E502" s="7"/>
      <c r="F502" s="6"/>
      <c r="G502" s="8"/>
      <c r="H502" s="6"/>
    </row>
    <row r="503" spans="5:8" ht="30" customHeight="1" x14ac:dyDescent="0.3">
      <c r="E503" s="7"/>
      <c r="F503" s="6"/>
      <c r="G503" s="8"/>
      <c r="H503" s="6"/>
    </row>
    <row r="504" spans="5:8" ht="30" customHeight="1" x14ac:dyDescent="0.3">
      <c r="E504" s="7"/>
      <c r="F504" s="6"/>
      <c r="G504" s="8"/>
      <c r="H504" s="6"/>
    </row>
    <row r="505" spans="5:8" ht="30" customHeight="1" x14ac:dyDescent="0.3">
      <c r="E505" s="7"/>
      <c r="F505" s="6"/>
      <c r="G505" s="8"/>
      <c r="H505" s="6"/>
    </row>
    <row r="506" spans="5:8" ht="30" customHeight="1" x14ac:dyDescent="0.3">
      <c r="E506" s="7"/>
      <c r="F506" s="6"/>
      <c r="G506" s="8"/>
      <c r="H506" s="6"/>
    </row>
    <row r="507" spans="5:8" ht="30" customHeight="1" x14ac:dyDescent="0.3">
      <c r="E507" s="7"/>
      <c r="F507" s="6"/>
      <c r="G507" s="8"/>
      <c r="H507" s="6"/>
    </row>
    <row r="508" spans="5:8" ht="30" customHeight="1" x14ac:dyDescent="0.3">
      <c r="E508" s="7"/>
      <c r="F508" s="6"/>
      <c r="G508" s="8"/>
      <c r="H508" s="6"/>
    </row>
    <row r="509" spans="5:8" ht="30" customHeight="1" x14ac:dyDescent="0.3">
      <c r="G509" s="8"/>
      <c r="H509" s="6"/>
    </row>
  </sheetData>
  <phoneticPr fontId="7" type="noConversion"/>
  <conditionalFormatting sqref="M34:M1048576">
    <cfRule type="cellIs" dxfId="11" priority="1" operator="lessThan">
      <formula>0</formula>
    </cfRule>
  </conditionalFormatting>
  <printOptions horizontalCentered="1"/>
  <pageMargins left="1" right="1" top="1" bottom="1" header="0.5" footer="0.5"/>
  <pageSetup scale="55" fitToHeight="0" orientation="landscape" r:id="rId1"/>
  <headerFooter differentFirst="1">
    <oddFooter>Page &amp;P of &amp;N</oddFooter>
  </headerFooter>
  <drawing r:id="rId2"/>
  <tableParts count="5">
    <tablePart r:id="rId3"/>
    <tablePart r:id="rId4"/>
    <tablePart r:id="rId5"/>
    <tablePart r:id="rId6"/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38292-C42A-5A4D-B046-662D62E89E74}">
  <sheetPr>
    <tabColor theme="4"/>
    <pageSetUpPr fitToPage="1"/>
  </sheetPr>
  <dimension ref="B1:O509"/>
  <sheetViews>
    <sheetView showGridLines="0" zoomScale="84" zoomScaleNormal="100" workbookViewId="0">
      <selection activeCell="C18" sqref="C18"/>
    </sheetView>
  </sheetViews>
  <sheetFormatPr defaultColWidth="9.1640625" defaultRowHeight="30" customHeight="1" x14ac:dyDescent="0.3"/>
  <cols>
    <col min="1" max="1" width="2.6640625" customWidth="1"/>
    <col min="2" max="2" width="29.5" customWidth="1"/>
    <col min="3" max="3" width="15.6640625" bestFit="1" customWidth="1"/>
    <col min="4" max="4" width="15.83203125" customWidth="1"/>
    <col min="5" max="5" width="20.6640625" bestFit="1" customWidth="1"/>
    <col min="6" max="6" width="15.83203125" bestFit="1" customWidth="1"/>
    <col min="7" max="7" width="13" customWidth="1"/>
    <col min="8" max="8" width="13.1640625" bestFit="1" customWidth="1"/>
    <col min="9" max="9" width="16" bestFit="1" customWidth="1"/>
    <col min="10" max="10" width="12.5" customWidth="1"/>
    <col min="11" max="11" width="15.33203125" bestFit="1" customWidth="1"/>
    <col min="12" max="12" width="11.5" bestFit="1" customWidth="1"/>
    <col min="13" max="13" width="15.33203125" customWidth="1"/>
    <col min="14" max="14" width="17.5" customWidth="1"/>
    <col min="15" max="15" width="14.33203125" customWidth="1"/>
  </cols>
  <sheetData>
    <row r="1" spans="2:15" ht="35" customHeight="1" x14ac:dyDescent="0.3">
      <c r="B1" s="3" t="s">
        <v>0</v>
      </c>
    </row>
    <row r="2" spans="2:15" ht="30" customHeight="1" x14ac:dyDescent="0.3">
      <c r="B2" s="2" t="s">
        <v>1</v>
      </c>
    </row>
    <row r="3" spans="2:15" ht="30" customHeight="1" x14ac:dyDescent="0.3">
      <c r="B3" s="1" t="s">
        <v>2</v>
      </c>
      <c r="C3" s="32">
        <v>1375</v>
      </c>
      <c r="D3" s="5"/>
      <c r="H3" s="12"/>
    </row>
    <row r="4" spans="2:15" ht="30" customHeight="1" x14ac:dyDescent="0.3">
      <c r="D4" s="4"/>
      <c r="H4" s="12"/>
    </row>
    <row r="5" spans="2:15" ht="35" customHeight="1" x14ac:dyDescent="0.3">
      <c r="B5" t="s">
        <v>3</v>
      </c>
      <c r="C5" t="s">
        <v>26</v>
      </c>
      <c r="H5" s="12"/>
    </row>
    <row r="6" spans="2:15" ht="30" customHeight="1" x14ac:dyDescent="0.3">
      <c r="B6" t="s">
        <v>4</v>
      </c>
      <c r="C6" s="33">
        <v>5000</v>
      </c>
      <c r="H6" s="11"/>
    </row>
    <row r="7" spans="2:15" ht="30" customHeight="1" x14ac:dyDescent="0.3">
      <c r="B7" t="s">
        <v>5</v>
      </c>
      <c r="C7" s="33">
        <v>200</v>
      </c>
    </row>
    <row r="9" spans="2:15" ht="30" customHeight="1" x14ac:dyDescent="0.3">
      <c r="B9" s="10" t="s">
        <v>14</v>
      </c>
      <c r="C9" s="10" t="s">
        <v>13</v>
      </c>
      <c r="D9" s="21" t="s">
        <v>15</v>
      </c>
      <c r="E9" s="10" t="s">
        <v>16</v>
      </c>
      <c r="I9" s="18" t="s">
        <v>6</v>
      </c>
      <c r="J9" s="18" t="s">
        <v>2</v>
      </c>
      <c r="K9" s="18" t="s">
        <v>3</v>
      </c>
      <c r="L9" s="18" t="s">
        <v>7</v>
      </c>
      <c r="M9" s="18" t="s">
        <v>22</v>
      </c>
      <c r="N9" s="18" t="s">
        <v>10</v>
      </c>
      <c r="O9" s="18" t="s">
        <v>20</v>
      </c>
    </row>
    <row r="10" spans="2:15" ht="30" customHeight="1" x14ac:dyDescent="0.3">
      <c r="B10" s="34">
        <v>0</v>
      </c>
      <c r="C10" s="34">
        <v>0.7</v>
      </c>
      <c r="D10" s="35">
        <v>3940</v>
      </c>
      <c r="E10" s="36">
        <v>0.7</v>
      </c>
      <c r="I10" s="31">
        <v>1</v>
      </c>
      <c r="J10" s="24">
        <v>55</v>
      </c>
      <c r="K10" s="25">
        <f t="shared" ref="K10:K21" ca="1" si="0">$C$7+RAND()*($C$6-$C$7)</f>
        <v>1890.5476637346555</v>
      </c>
      <c r="L10" s="26">
        <f t="shared" ref="L10:L21" ca="1" si="1">_xlfn.NORM.INV(RAND(),$F$16,$F$17)</f>
        <v>58.501163301895076</v>
      </c>
      <c r="M10" s="23">
        <f ca="1">(VLOOKUP(RAND(),$B$9:$E$12,3,TRUE)-K10)*L10-J10</f>
        <v>725912.39761094237</v>
      </c>
      <c r="N10" s="24">
        <f ca="1">Table213[[#This Row],[Profit post website]]*$F$18</f>
        <v>14518.247952218848</v>
      </c>
      <c r="O10" s="30">
        <f ca="1">Table213[[#This Row],[Profit post website]]*(1-(RANDBETWEEN(10,50)/100))</f>
        <v>406510.94266212778</v>
      </c>
    </row>
    <row r="11" spans="2:15" ht="30" customHeight="1" x14ac:dyDescent="0.3">
      <c r="B11" s="34">
        <v>0.7</v>
      </c>
      <c r="C11" s="34">
        <v>0.9</v>
      </c>
      <c r="D11" s="35">
        <v>8400</v>
      </c>
      <c r="E11" s="36">
        <v>0.2</v>
      </c>
      <c r="I11" s="31">
        <v>2</v>
      </c>
      <c r="J11" s="24">
        <v>55</v>
      </c>
      <c r="K11" s="25">
        <f t="shared" ca="1" si="0"/>
        <v>1347.1297030179874</v>
      </c>
      <c r="L11" s="26">
        <f t="shared" ca="1" si="1"/>
        <v>75.449007944157444</v>
      </c>
      <c r="M11" s="23">
        <f t="shared" ref="M11:M33" ca="1" si="2">(VLOOKUP(RAND(),$B$9:$E$12,3,TRUE)-K11)*L11-J11</f>
        <v>195574.49163516573</v>
      </c>
      <c r="N11" s="24">
        <f ca="1">Table213[[#This Row],[Profit post website]]*$F$18</f>
        <v>3911.4898327033147</v>
      </c>
      <c r="O11" s="30">
        <f ca="1">Table213[[#This Row],[Profit post website]]*(1-(RANDBETWEEN(10,50)/100))</f>
        <v>172105.55263894584</v>
      </c>
    </row>
    <row r="12" spans="2:15" ht="30" customHeight="1" x14ac:dyDescent="0.3">
      <c r="B12" s="34">
        <v>0.9</v>
      </c>
      <c r="C12" s="34">
        <v>1</v>
      </c>
      <c r="D12" s="35">
        <v>14300</v>
      </c>
      <c r="E12" s="36">
        <v>0.1</v>
      </c>
      <c r="I12" s="31">
        <v>3</v>
      </c>
      <c r="J12" s="24">
        <v>55</v>
      </c>
      <c r="K12" s="25">
        <f t="shared" ca="1" si="0"/>
        <v>3926.9894549562587</v>
      </c>
      <c r="L12" s="26">
        <f t="shared" ca="1" si="1"/>
        <v>68.279239867922172</v>
      </c>
      <c r="M12" s="23">
        <f t="shared" ca="1" si="2"/>
        <v>833.35012585402035</v>
      </c>
      <c r="N12" s="24">
        <f ca="1">Table213[[#This Row],[Profit post website]]*$F$18</f>
        <v>16.667002517080409</v>
      </c>
      <c r="O12" s="30">
        <f ca="1">Table213[[#This Row],[Profit post website]]*(1-(RANDBETWEEN(10,50)/100))</f>
        <v>650.01309816613593</v>
      </c>
    </row>
    <row r="13" spans="2:15" ht="30" customHeight="1" thickBot="1" x14ac:dyDescent="0.35">
      <c r="I13" s="31">
        <v>4</v>
      </c>
      <c r="J13" s="24">
        <f t="shared" ref="J13:J21" si="3">$C$3</f>
        <v>1375</v>
      </c>
      <c r="K13" s="25">
        <f t="shared" ca="1" si="0"/>
        <v>434.38752678895281</v>
      </c>
      <c r="L13" s="26">
        <f t="shared" ca="1" si="1"/>
        <v>49.131569634283387</v>
      </c>
      <c r="M13" s="23">
        <f t="shared" ca="1" si="2"/>
        <v>170861.24333838097</v>
      </c>
      <c r="N13" s="24">
        <f ca="1">Table213[[#This Row],[Profit post website]]*$F$18</f>
        <v>3417.2248667676195</v>
      </c>
      <c r="O13" s="30">
        <f ca="1">Table213[[#This Row],[Profit post website]]*(1-(RANDBETWEEN(10,50)/100))</f>
        <v>123020.09520363429</v>
      </c>
    </row>
    <row r="14" spans="2:15" ht="30" customHeight="1" thickTop="1" thickBot="1" x14ac:dyDescent="0.35">
      <c r="B14" s="9" t="s">
        <v>18</v>
      </c>
      <c r="C14" s="9" t="s">
        <v>17</v>
      </c>
      <c r="I14" s="31">
        <v>5</v>
      </c>
      <c r="J14" s="24">
        <f t="shared" si="3"/>
        <v>1375</v>
      </c>
      <c r="K14" s="25">
        <f t="shared" ca="1" si="0"/>
        <v>1631.5560713711141</v>
      </c>
      <c r="L14" s="26">
        <f t="shared" ca="1" si="1"/>
        <v>42.100269879701962</v>
      </c>
      <c r="M14" s="23">
        <f t="shared" ca="1" si="2"/>
        <v>95811.112397435558</v>
      </c>
      <c r="N14" s="24">
        <f ca="1">Table213[[#This Row],[Profit post website]]*$F$18</f>
        <v>1916.2222479487111</v>
      </c>
      <c r="O14" s="30">
        <f ca="1">Table213[[#This Row],[Profit post website]]*(1-(RANDBETWEEN(10,50)/100))</f>
        <v>64193.445306281814</v>
      </c>
    </row>
    <row r="15" spans="2:15" ht="30" customHeight="1" thickTop="1" thickBot="1" x14ac:dyDescent="0.35">
      <c r="B15" s="9" t="s">
        <v>21</v>
      </c>
      <c r="C15" s="13">
        <f ca="1">SUM(Table213[Profit post website])</f>
        <v>2746321.7702469481</v>
      </c>
      <c r="E15" s="10" t="s">
        <v>18</v>
      </c>
      <c r="F15" s="10" t="s">
        <v>17</v>
      </c>
      <c r="I15" s="31">
        <v>6</v>
      </c>
      <c r="J15" s="24">
        <f t="shared" si="3"/>
        <v>1375</v>
      </c>
      <c r="K15" s="25">
        <f t="shared" ca="1" si="0"/>
        <v>2715.15717579795</v>
      </c>
      <c r="L15" s="26">
        <f t="shared" ca="1" si="1"/>
        <v>40.483576678637192</v>
      </c>
      <c r="M15" s="23">
        <f t="shared" ca="1" si="2"/>
        <v>48211.018392862228</v>
      </c>
      <c r="N15" s="24">
        <f ca="1">Table213[[#This Row],[Profit post website]]*$F$18</f>
        <v>964.22036785724458</v>
      </c>
      <c r="O15" s="30">
        <f ca="1">Table213[[#This Row],[Profit post website]]*(1-(RANDBETWEEN(10,50)/100))</f>
        <v>37122.484162503919</v>
      </c>
    </row>
    <row r="16" spans="2:15" ht="30" customHeight="1" thickTop="1" thickBot="1" x14ac:dyDescent="0.35">
      <c r="B16" s="9" t="s">
        <v>25</v>
      </c>
      <c r="C16" s="17">
        <f ca="1">AVERAGE(Table213[Profit post website])</f>
        <v>114430.07376028951</v>
      </c>
      <c r="E16" s="21" t="s">
        <v>8</v>
      </c>
      <c r="F16" s="37">
        <v>50</v>
      </c>
      <c r="I16" s="31">
        <v>7</v>
      </c>
      <c r="J16" s="24">
        <f t="shared" si="3"/>
        <v>1375</v>
      </c>
      <c r="K16" s="25">
        <f t="shared" ca="1" si="0"/>
        <v>4753.7276817664124</v>
      </c>
      <c r="L16" s="26">
        <f t="shared" ca="1" si="1"/>
        <v>32.675648859350432</v>
      </c>
      <c r="M16" s="23">
        <f t="shared" ca="1" si="2"/>
        <v>117769.31391617039</v>
      </c>
      <c r="N16" s="24">
        <f ca="1">Table213[[#This Row],[Profit post website]]*$F$18</f>
        <v>2355.3862783234076</v>
      </c>
      <c r="O16" s="30">
        <f ca="1">Table213[[#This Row],[Profit post website]]*(1-(RANDBETWEEN(10,50)/100))</f>
        <v>73016.974628025637</v>
      </c>
    </row>
    <row r="17" spans="2:15" ht="30" customHeight="1" thickTop="1" thickBot="1" x14ac:dyDescent="0.35">
      <c r="B17" s="19" t="s">
        <v>24</v>
      </c>
      <c r="C17" s="20">
        <f ca="1">C15/F19*12</f>
        <v>1373160.8851234741</v>
      </c>
      <c r="E17" s="10" t="s">
        <v>9</v>
      </c>
      <c r="F17" s="34">
        <v>18</v>
      </c>
      <c r="I17" s="31">
        <v>8</v>
      </c>
      <c r="J17" s="24">
        <f t="shared" si="3"/>
        <v>1375</v>
      </c>
      <c r="K17" s="25">
        <f t="shared" ca="1" si="0"/>
        <v>1876.3045681689143</v>
      </c>
      <c r="L17" s="26">
        <f t="shared" ca="1" si="1"/>
        <v>52.348527528432207</v>
      </c>
      <c r="M17" s="23">
        <f t="shared" ca="1" si="2"/>
        <v>340130.84990031703</v>
      </c>
      <c r="N17" s="24">
        <f ca="1">Table213[[#This Row],[Profit post website]]*$F$18</f>
        <v>6802.6169980063405</v>
      </c>
      <c r="O17" s="30">
        <f ca="1">Table213[[#This Row],[Profit post website]]*(1-(RANDBETWEEN(10,50)/100))</f>
        <v>289111.22241526947</v>
      </c>
    </row>
    <row r="18" spans="2:15" ht="30" customHeight="1" thickTop="1" thickBot="1" x14ac:dyDescent="0.35">
      <c r="B18" s="9" t="s">
        <v>12</v>
      </c>
      <c r="C18" s="27">
        <f ca="1">SUM(Table213[Royalties])</f>
        <v>54926.435404938951</v>
      </c>
      <c r="E18" s="21" t="s">
        <v>10</v>
      </c>
      <c r="F18" s="22">
        <v>0.02</v>
      </c>
      <c r="I18" s="31">
        <v>9</v>
      </c>
      <c r="J18" s="24">
        <f t="shared" si="3"/>
        <v>1375</v>
      </c>
      <c r="K18" s="25">
        <f t="shared" ca="1" si="0"/>
        <v>3880.1874808678745</v>
      </c>
      <c r="L18" s="26">
        <f t="shared" ca="1" si="1"/>
        <v>65.529708409143197</v>
      </c>
      <c r="M18" s="23">
        <f t="shared" ca="1" si="2"/>
        <v>2544.4969379444856</v>
      </c>
      <c r="N18" s="24">
        <f ca="1">Table213[[#This Row],[Profit post website]]*$F$18</f>
        <v>50.889938758889713</v>
      </c>
      <c r="O18" s="30">
        <f ca="1">Table213[[#This Row],[Profit post website]]*(1-(RANDBETWEEN(10,50)/100))</f>
        <v>2035.5975503555885</v>
      </c>
    </row>
    <row r="19" spans="2:15" ht="30" customHeight="1" thickTop="1" thickBot="1" x14ac:dyDescent="0.35">
      <c r="B19" s="9" t="s">
        <v>23</v>
      </c>
      <c r="C19" s="27">
        <f ca="1">AVERAGE(Table213[Royalties])</f>
        <v>2288.6014752057895</v>
      </c>
      <c r="E19" s="10" t="s">
        <v>11</v>
      </c>
      <c r="F19" s="34">
        <v>24</v>
      </c>
      <c r="I19" s="31">
        <v>10</v>
      </c>
      <c r="J19" s="24">
        <f t="shared" si="3"/>
        <v>1375</v>
      </c>
      <c r="K19" s="25">
        <f t="shared" ca="1" si="0"/>
        <v>924.92890816591034</v>
      </c>
      <c r="L19" s="26">
        <f t="shared" ca="1" si="1"/>
        <v>36.275332071617633</v>
      </c>
      <c r="M19" s="23">
        <f t="shared" ca="1" si="2"/>
        <v>107997.70507581635</v>
      </c>
      <c r="N19" s="24">
        <f ca="1">Table213[[#This Row],[Profit post website]]*$F$18</f>
        <v>2159.9541015163272</v>
      </c>
      <c r="O19" s="30">
        <f ca="1">Table213[[#This Row],[Profit post website]]*(1-(RANDBETWEEN(10,50)/100))</f>
        <v>87478.141111411256</v>
      </c>
    </row>
    <row r="20" spans="2:15" ht="30" customHeight="1" thickTop="1" thickBot="1" x14ac:dyDescent="0.35">
      <c r="B20" s="28" t="s">
        <v>19</v>
      </c>
      <c r="C20" s="29">
        <f ca="1">C18/F19*12</f>
        <v>27463.217702469476</v>
      </c>
      <c r="E20" s="6"/>
      <c r="I20" s="31">
        <v>11</v>
      </c>
      <c r="J20" s="24">
        <f t="shared" si="3"/>
        <v>1375</v>
      </c>
      <c r="K20" s="25">
        <f t="shared" ca="1" si="0"/>
        <v>2443.2493133677231</v>
      </c>
      <c r="L20" s="26">
        <f t="shared" ca="1" si="1"/>
        <v>51.239462308277503</v>
      </c>
      <c r="M20" s="23">
        <f t="shared" ca="1" si="2"/>
        <v>75317.700392583021</v>
      </c>
      <c r="N20" s="24">
        <f ca="1">Table213[[#This Row],[Profit post website]]*$F$18</f>
        <v>1506.3540078516605</v>
      </c>
      <c r="O20" s="30">
        <f ca="1">Table213[[#This Row],[Profit post website]]*(1-(RANDBETWEEN(10,50)/100))</f>
        <v>51216.036266956449</v>
      </c>
    </row>
    <row r="21" spans="2:15" ht="30" customHeight="1" thickTop="1" x14ac:dyDescent="0.3">
      <c r="E21" s="16"/>
      <c r="F21" s="6"/>
      <c r="I21" s="31">
        <v>12</v>
      </c>
      <c r="J21" s="24">
        <f t="shared" si="3"/>
        <v>1375</v>
      </c>
      <c r="K21" s="25">
        <f t="shared" ca="1" si="0"/>
        <v>3522.4989359701876</v>
      </c>
      <c r="L21" s="26">
        <f t="shared" ca="1" si="1"/>
        <v>44.485798246765981</v>
      </c>
      <c r="M21" s="23">
        <f t="shared" ca="1" si="2"/>
        <v>17197.868102240358</v>
      </c>
      <c r="N21" s="24">
        <f ca="1">Table213[[#This Row],[Profit post website]]*$F$18</f>
        <v>343.95736204480716</v>
      </c>
      <c r="O21" s="30">
        <f ca="1">Table213[[#This Row],[Profit post website]]*(1-(RANDBETWEEN(10,50)/100))</f>
        <v>12554.443714635461</v>
      </c>
    </row>
    <row r="22" spans="2:15" ht="30" customHeight="1" x14ac:dyDescent="0.3">
      <c r="E22" s="7"/>
      <c r="F22" s="6"/>
      <c r="I22" s="31">
        <v>13</v>
      </c>
      <c r="J22" s="24">
        <f>$C$3</f>
        <v>1375</v>
      </c>
      <c r="K22" s="25">
        <f ca="1">$C$7+RAND()*($C$6-$C$7)</f>
        <v>2547.9436476910846</v>
      </c>
      <c r="L22" s="26">
        <f ca="1">_xlfn.NORM.INV(RAND(),$F$16,$F$17)</f>
        <v>65.593254363034092</v>
      </c>
      <c r="M22" s="23">
        <f t="shared" ca="1" si="2"/>
        <v>89934.506404676082</v>
      </c>
      <c r="N22" s="24">
        <f ca="1">Table213[[#This Row],[Profit post website]]*$F$18</f>
        <v>1798.6901280935217</v>
      </c>
      <c r="O22" s="30">
        <f ca="1">Table213[[#This Row],[Profit post website]]*(1-(RANDBETWEEN(10,50)/100))</f>
        <v>60256.119291132971</v>
      </c>
    </row>
    <row r="23" spans="2:15" ht="30" customHeight="1" x14ac:dyDescent="0.3">
      <c r="E23" s="7"/>
      <c r="F23" s="6"/>
      <c r="G23" s="8"/>
      <c r="H23" s="6"/>
      <c r="I23" s="31">
        <v>14</v>
      </c>
      <c r="J23" s="24">
        <f>$C$3</f>
        <v>1375</v>
      </c>
      <c r="K23" s="25">
        <f ca="1">$C$7+RAND()*($C$6-$C$7)</f>
        <v>3093.4308088635407</v>
      </c>
      <c r="L23" s="26">
        <f ca="1">_xlfn.NORM.INV(RAND(),$F$16,$F$17)</f>
        <v>50.500304298144343</v>
      </c>
      <c r="M23" s="23">
        <f t="shared" ca="1" si="2"/>
        <v>41377.001761825115</v>
      </c>
      <c r="N23" s="24">
        <f ca="1">Table213[[#This Row],[Profit post website]]*$F$18</f>
        <v>827.54003523650226</v>
      </c>
      <c r="O23" s="30">
        <f ca="1">Table213[[#This Row],[Profit post website]]*(1-(RANDBETWEEN(10,50)/100))</f>
        <v>24412.431039476822</v>
      </c>
    </row>
    <row r="24" spans="2:15" ht="30" customHeight="1" x14ac:dyDescent="0.3">
      <c r="E24" s="7"/>
      <c r="F24" s="6"/>
      <c r="G24" s="8"/>
      <c r="H24" s="6"/>
      <c r="I24" s="31">
        <v>15</v>
      </c>
      <c r="J24" s="24">
        <f>$C$3</f>
        <v>1375</v>
      </c>
      <c r="K24" s="25">
        <f ca="1">$C$7+RAND()*($C$6-$C$7)</f>
        <v>1707.7283093869278</v>
      </c>
      <c r="L24" s="26">
        <f ca="1">_xlfn.NORM.INV(RAND(),$F$16,$F$17)</f>
        <v>71.023719843675849</v>
      </c>
      <c r="M24" s="23">
        <f t="shared" ca="1" si="2"/>
        <v>157169.23916907149</v>
      </c>
      <c r="N24" s="24">
        <f ca="1">Table213[[#This Row],[Profit post website]]*$F$18</f>
        <v>3143.3847833814298</v>
      </c>
      <c r="O24" s="30">
        <f ca="1">Table213[[#This Row],[Profit post website]]*(1-(RANDBETWEEN(10,50)/100))</f>
        <v>110018.46741835003</v>
      </c>
    </row>
    <row r="25" spans="2:15" ht="30" customHeight="1" x14ac:dyDescent="0.3">
      <c r="E25" s="7"/>
      <c r="F25" s="6"/>
      <c r="G25" s="8"/>
      <c r="H25" s="6"/>
      <c r="I25" s="31">
        <v>16</v>
      </c>
      <c r="J25" s="24">
        <f>$C$3</f>
        <v>1375</v>
      </c>
      <c r="K25" s="25">
        <f ca="1">$C$7+RAND()*($C$6-$C$7)</f>
        <v>4513.0647388234702</v>
      </c>
      <c r="L25" s="26">
        <f ca="1">_xlfn.NORM.INV(RAND(),$F$16,$F$17)</f>
        <v>94.272760408743864</v>
      </c>
      <c r="M25" s="23">
        <f t="shared" ca="1" si="2"/>
        <v>-55399.394821804381</v>
      </c>
      <c r="N25" s="24">
        <f ca="1">Table213[[#This Row],[Profit post website]]*$F$18</f>
        <v>-1107.9878964360876</v>
      </c>
      <c r="O25" s="30">
        <f ca="1">Table213[[#This Row],[Profit post website]]*(1-(RANDBETWEEN(10,50)/100))</f>
        <v>-28807.685307338277</v>
      </c>
    </row>
    <row r="26" spans="2:15" ht="30" customHeight="1" x14ac:dyDescent="0.3">
      <c r="E26" s="7"/>
      <c r="F26" s="6"/>
      <c r="G26" s="8"/>
      <c r="H26" s="6"/>
      <c r="I26" s="31">
        <v>17</v>
      </c>
      <c r="J26" s="24">
        <f>$C$3</f>
        <v>1375</v>
      </c>
      <c r="K26" s="25">
        <f ca="1">$C$7+RAND()*($C$6-$C$7)</f>
        <v>2212.5195382704837</v>
      </c>
      <c r="L26" s="26">
        <f ca="1">_xlfn.NORM.INV(RAND(),$F$16,$F$17)</f>
        <v>39.387075667564439</v>
      </c>
      <c r="M26" s="23">
        <f t="shared" ca="1" si="2"/>
        <v>66665.403660379612</v>
      </c>
      <c r="N26" s="24">
        <f ca="1">Table213[[#This Row],[Profit post website]]*$F$18</f>
        <v>1333.3080732075923</v>
      </c>
      <c r="O26" s="30">
        <f ca="1">Table213[[#This Row],[Profit post website]]*(1-(RANDBETWEEN(10,50)/100))</f>
        <v>53332.322928303693</v>
      </c>
    </row>
    <row r="27" spans="2:15" ht="30" customHeight="1" x14ac:dyDescent="0.3">
      <c r="E27" s="7"/>
      <c r="F27" s="6"/>
      <c r="G27" s="8"/>
      <c r="H27" s="6"/>
      <c r="I27" s="31">
        <v>18</v>
      </c>
      <c r="J27" s="24">
        <f t="shared" ref="J27:J33" si="4">$C$3</f>
        <v>1375</v>
      </c>
      <c r="K27" s="25">
        <f t="shared" ref="K27:K33" ca="1" si="5">$C$7+RAND()*($C$6-$C$7)</f>
        <v>3010.9598609322529</v>
      </c>
      <c r="L27" s="26">
        <f t="shared" ref="L27:L33" ca="1" si="6">_xlfn.NORM.INV(RAND(),$F$16,$F$17)</f>
        <v>22.08374407581119</v>
      </c>
      <c r="M27" s="23">
        <f t="shared" ca="1" si="2"/>
        <v>19141.684667328162</v>
      </c>
      <c r="N27" s="24">
        <f ca="1">Table213[[#This Row],[Profit post website]]*$F$18</f>
        <v>382.83369334656322</v>
      </c>
      <c r="O27" s="30">
        <f ca="1">Table213[[#This Row],[Profit post website]]*(1-(RANDBETWEEN(10,50)/100))</f>
        <v>14930.514040515967</v>
      </c>
    </row>
    <row r="28" spans="2:15" ht="30" customHeight="1" x14ac:dyDescent="0.3">
      <c r="E28" s="7"/>
      <c r="F28" s="6"/>
      <c r="G28" s="8"/>
      <c r="H28" s="6"/>
      <c r="I28" s="31">
        <v>19</v>
      </c>
      <c r="J28" s="24">
        <f t="shared" si="4"/>
        <v>1375</v>
      </c>
      <c r="K28" s="25">
        <f t="shared" ca="1" si="5"/>
        <v>720.76145967584569</v>
      </c>
      <c r="L28" s="26">
        <f t="shared" ca="1" si="6"/>
        <v>35.793550736688445</v>
      </c>
      <c r="M28" s="23">
        <f t="shared" ca="1" si="2"/>
        <v>113852.97802659546</v>
      </c>
      <c r="N28" s="24">
        <f ca="1">Table213[[#This Row],[Profit post website]]*$F$18</f>
        <v>2277.0595605319095</v>
      </c>
      <c r="O28" s="30">
        <f ca="1">Table213[[#This Row],[Profit post website]]*(1-(RANDBETWEEN(10,50)/100))</f>
        <v>58065.018793563686</v>
      </c>
    </row>
    <row r="29" spans="2:15" ht="30" customHeight="1" x14ac:dyDescent="0.3">
      <c r="E29" s="15"/>
      <c r="F29" s="6"/>
      <c r="G29" s="8"/>
      <c r="H29" s="6"/>
      <c r="I29" s="31">
        <v>20</v>
      </c>
      <c r="J29" s="24">
        <f t="shared" si="4"/>
        <v>1375</v>
      </c>
      <c r="K29" s="25">
        <f t="shared" ca="1" si="5"/>
        <v>1271.0762791486893</v>
      </c>
      <c r="L29" s="26">
        <f t="shared" ca="1" si="6"/>
        <v>66.019625265483441</v>
      </c>
      <c r="M29" s="23">
        <f t="shared" ca="1" si="2"/>
        <v>174826.34391276326</v>
      </c>
      <c r="N29" s="24">
        <f ca="1">Table213[[#This Row],[Profit post website]]*$F$18</f>
        <v>3496.5268782552653</v>
      </c>
      <c r="O29" s="30">
        <f ca="1">Table213[[#This Row],[Profit post website]]*(1-(RANDBETWEEN(10,50)/100))</f>
        <v>138112.81169108298</v>
      </c>
    </row>
    <row r="30" spans="2:15" ht="30" customHeight="1" x14ac:dyDescent="0.3">
      <c r="E30" s="15"/>
      <c r="F30" s="6"/>
      <c r="G30" s="8"/>
      <c r="H30" s="6"/>
      <c r="I30" s="31">
        <v>21</v>
      </c>
      <c r="J30" s="24">
        <f t="shared" si="4"/>
        <v>1375</v>
      </c>
      <c r="K30" s="25">
        <f t="shared" ca="1" si="5"/>
        <v>485.34688989526222</v>
      </c>
      <c r="L30" s="26">
        <f t="shared" ca="1" si="6"/>
        <v>61.710044643533259</v>
      </c>
      <c r="M30" s="23">
        <f t="shared" ca="1" si="2"/>
        <v>211811.79765248438</v>
      </c>
      <c r="N30" s="24">
        <f ca="1">Table213[[#This Row],[Profit post website]]*$F$18</f>
        <v>4236.2359530496879</v>
      </c>
      <c r="O30" s="30">
        <f ca="1">Table213[[#This Row],[Profit post website]]*(1-(RANDBETWEEN(10,50)/100))</f>
        <v>150386.37633326391</v>
      </c>
    </row>
    <row r="31" spans="2:15" ht="30" customHeight="1" x14ac:dyDescent="0.3">
      <c r="E31" s="14"/>
      <c r="F31" s="6"/>
      <c r="G31" s="8"/>
      <c r="H31" s="6"/>
      <c r="I31" s="31">
        <v>22</v>
      </c>
      <c r="J31" s="24">
        <f t="shared" si="4"/>
        <v>1375</v>
      </c>
      <c r="K31" s="25">
        <f t="shared" ca="1" si="5"/>
        <v>4854.9348817397422</v>
      </c>
      <c r="L31" s="26">
        <f t="shared" ca="1" si="6"/>
        <v>54.247759568271583</v>
      </c>
      <c r="M31" s="23">
        <f t="shared" ca="1" si="2"/>
        <v>-51008.167485242528</v>
      </c>
      <c r="N31" s="24">
        <f ca="1">Table213[[#This Row],[Profit post website]]*$F$18</f>
        <v>-1020.1633497048506</v>
      </c>
      <c r="O31" s="30">
        <f ca="1">Table213[[#This Row],[Profit post website]]*(1-(RANDBETWEEN(10,50)/100))</f>
        <v>-35705.717239669764</v>
      </c>
    </row>
    <row r="32" spans="2:15" ht="30" customHeight="1" x14ac:dyDescent="0.3">
      <c r="E32" s="7"/>
      <c r="F32" s="6"/>
      <c r="G32" s="8"/>
      <c r="H32" s="6"/>
      <c r="I32" s="31">
        <v>23</v>
      </c>
      <c r="J32" s="24">
        <f t="shared" si="4"/>
        <v>1375</v>
      </c>
      <c r="K32" s="25">
        <f t="shared" ca="1" si="5"/>
        <v>2622.5649998419231</v>
      </c>
      <c r="L32" s="26">
        <f t="shared" ca="1" si="6"/>
        <v>24.790961503844155</v>
      </c>
      <c r="M32" s="23">
        <f t="shared" ca="1" si="2"/>
        <v>31285.480372735805</v>
      </c>
      <c r="N32" s="24">
        <f ca="1">Table213[[#This Row],[Profit post website]]*$F$18</f>
        <v>625.70960745471609</v>
      </c>
      <c r="O32" s="30">
        <f ca="1">Table213[[#This Row],[Profit post website]]*(1-(RANDBETWEEN(10,50)/100))</f>
        <v>19396.9978310962</v>
      </c>
    </row>
    <row r="33" spans="5:15" ht="30" customHeight="1" x14ac:dyDescent="0.3">
      <c r="E33" s="7"/>
      <c r="F33" s="6"/>
      <c r="G33" s="8"/>
      <c r="H33" s="6"/>
      <c r="I33" s="31">
        <v>24</v>
      </c>
      <c r="J33" s="24">
        <f t="shared" si="4"/>
        <v>1375</v>
      </c>
      <c r="K33" s="25">
        <f t="shared" ca="1" si="5"/>
        <v>2529.9594003786415</v>
      </c>
      <c r="L33" s="26">
        <f t="shared" ca="1" si="6"/>
        <v>35.373697121783138</v>
      </c>
      <c r="M33" s="23">
        <f t="shared" ca="1" si="2"/>
        <v>48503.349100423424</v>
      </c>
      <c r="N33" s="24">
        <f ca="1">Table213[[#This Row],[Profit post website]]*$F$18</f>
        <v>970.06698200846847</v>
      </c>
      <c r="O33" s="30">
        <f ca="1">Table213[[#This Row],[Profit post website]]*(1-(RANDBETWEEN(10,50)/100))</f>
        <v>35407.444843309102</v>
      </c>
    </row>
    <row r="34" spans="5:15" ht="30" customHeight="1" x14ac:dyDescent="0.3">
      <c r="E34" s="7"/>
      <c r="F34" s="6"/>
      <c r="G34" s="8"/>
      <c r="H34" s="6"/>
    </row>
    <row r="35" spans="5:15" ht="30" customHeight="1" x14ac:dyDescent="0.3">
      <c r="E35" s="7"/>
      <c r="F35" s="6"/>
      <c r="G35" s="8"/>
      <c r="H35" s="6"/>
    </row>
    <row r="36" spans="5:15" ht="30" customHeight="1" x14ac:dyDescent="0.3">
      <c r="E36" s="7"/>
      <c r="F36" s="6"/>
      <c r="G36" s="8"/>
      <c r="H36" s="6"/>
    </row>
    <row r="37" spans="5:15" ht="30" customHeight="1" x14ac:dyDescent="0.3">
      <c r="E37" s="7"/>
      <c r="F37" s="6"/>
      <c r="G37" s="8"/>
      <c r="H37" s="6"/>
    </row>
    <row r="38" spans="5:15" ht="30" customHeight="1" x14ac:dyDescent="0.3">
      <c r="E38" s="7"/>
      <c r="F38" s="6"/>
      <c r="G38" s="8"/>
      <c r="H38" s="6"/>
    </row>
    <row r="39" spans="5:15" ht="30" customHeight="1" x14ac:dyDescent="0.3">
      <c r="E39" s="7"/>
      <c r="F39" s="6"/>
      <c r="G39" s="8"/>
      <c r="H39" s="6"/>
    </row>
    <row r="40" spans="5:15" ht="30" customHeight="1" x14ac:dyDescent="0.3">
      <c r="E40" s="7"/>
      <c r="F40" s="6"/>
      <c r="G40" s="8"/>
      <c r="H40" s="6"/>
    </row>
    <row r="41" spans="5:15" ht="30" customHeight="1" x14ac:dyDescent="0.3">
      <c r="E41" s="7"/>
      <c r="F41" s="6"/>
      <c r="G41" s="8"/>
      <c r="H41" s="6"/>
    </row>
    <row r="42" spans="5:15" ht="30" customHeight="1" x14ac:dyDescent="0.3">
      <c r="E42" s="7"/>
      <c r="F42" s="6"/>
      <c r="G42" s="8"/>
      <c r="H42" s="6"/>
    </row>
    <row r="43" spans="5:15" ht="30" customHeight="1" x14ac:dyDescent="0.3">
      <c r="E43" s="7"/>
      <c r="F43" s="6"/>
      <c r="G43" s="8"/>
      <c r="H43" s="6"/>
    </row>
    <row r="44" spans="5:15" ht="30" customHeight="1" x14ac:dyDescent="0.3">
      <c r="E44" s="7"/>
      <c r="F44" s="6"/>
      <c r="G44" s="8"/>
      <c r="H44" s="6"/>
    </row>
    <row r="45" spans="5:15" ht="30" customHeight="1" x14ac:dyDescent="0.3">
      <c r="E45" s="7"/>
      <c r="F45" s="6"/>
      <c r="G45" s="8"/>
      <c r="H45" s="6"/>
    </row>
    <row r="46" spans="5:15" ht="30" customHeight="1" x14ac:dyDescent="0.3">
      <c r="E46" s="7"/>
      <c r="F46" s="6"/>
      <c r="G46" s="8"/>
      <c r="H46" s="6"/>
    </row>
    <row r="47" spans="5:15" ht="30" customHeight="1" x14ac:dyDescent="0.3">
      <c r="E47" s="7"/>
      <c r="F47" s="6"/>
      <c r="G47" s="8"/>
      <c r="H47" s="6"/>
    </row>
    <row r="48" spans="5:15" ht="30" customHeight="1" x14ac:dyDescent="0.3">
      <c r="E48" s="7"/>
      <c r="F48" s="6"/>
      <c r="G48" s="8"/>
      <c r="H48" s="6"/>
    </row>
    <row r="49" spans="5:8" ht="30" customHeight="1" x14ac:dyDescent="0.3">
      <c r="E49" s="7"/>
      <c r="F49" s="6"/>
      <c r="G49" s="8"/>
      <c r="H49" s="6"/>
    </row>
    <row r="50" spans="5:8" ht="30" customHeight="1" x14ac:dyDescent="0.3">
      <c r="E50" s="7"/>
      <c r="F50" s="6"/>
      <c r="G50" s="8"/>
      <c r="H50" s="6"/>
    </row>
    <row r="51" spans="5:8" ht="30" customHeight="1" x14ac:dyDescent="0.3">
      <c r="E51" s="7"/>
      <c r="F51" s="6"/>
      <c r="G51" s="8"/>
      <c r="H51" s="6"/>
    </row>
    <row r="52" spans="5:8" ht="30" customHeight="1" x14ac:dyDescent="0.3">
      <c r="E52" s="7"/>
      <c r="F52" s="6"/>
      <c r="G52" s="8"/>
      <c r="H52" s="6"/>
    </row>
    <row r="53" spans="5:8" ht="30" customHeight="1" x14ac:dyDescent="0.3">
      <c r="E53" s="7"/>
      <c r="F53" s="6"/>
      <c r="G53" s="8"/>
      <c r="H53" s="6"/>
    </row>
    <row r="54" spans="5:8" ht="30" customHeight="1" x14ac:dyDescent="0.3">
      <c r="E54" s="7"/>
      <c r="F54" s="6"/>
      <c r="G54" s="8"/>
      <c r="H54" s="6"/>
    </row>
    <row r="55" spans="5:8" ht="30" customHeight="1" x14ac:dyDescent="0.3">
      <c r="E55" s="7"/>
      <c r="F55" s="6"/>
      <c r="G55" s="8"/>
      <c r="H55" s="6"/>
    </row>
    <row r="56" spans="5:8" ht="30" customHeight="1" x14ac:dyDescent="0.3">
      <c r="E56" s="7"/>
      <c r="F56" s="6"/>
      <c r="G56" s="8"/>
      <c r="H56" s="6"/>
    </row>
    <row r="57" spans="5:8" ht="30" customHeight="1" x14ac:dyDescent="0.3">
      <c r="E57" s="7"/>
      <c r="F57" s="6"/>
      <c r="G57" s="8"/>
      <c r="H57" s="6"/>
    </row>
    <row r="58" spans="5:8" ht="30" customHeight="1" x14ac:dyDescent="0.3">
      <c r="E58" s="7"/>
      <c r="F58" s="6"/>
      <c r="G58" s="8"/>
      <c r="H58" s="6"/>
    </row>
    <row r="59" spans="5:8" ht="30" customHeight="1" x14ac:dyDescent="0.3">
      <c r="E59" s="7"/>
      <c r="F59" s="6"/>
      <c r="G59" s="8"/>
      <c r="H59" s="6"/>
    </row>
    <row r="60" spans="5:8" ht="30" customHeight="1" x14ac:dyDescent="0.3">
      <c r="E60" s="7"/>
      <c r="F60" s="6"/>
      <c r="G60" s="8"/>
      <c r="H60" s="6"/>
    </row>
    <row r="61" spans="5:8" ht="30" customHeight="1" x14ac:dyDescent="0.3">
      <c r="E61" s="7"/>
      <c r="F61" s="6"/>
      <c r="G61" s="8"/>
      <c r="H61" s="6"/>
    </row>
    <row r="62" spans="5:8" ht="30" customHeight="1" x14ac:dyDescent="0.3">
      <c r="E62" s="7"/>
      <c r="F62" s="6"/>
      <c r="G62" s="8"/>
      <c r="H62" s="6"/>
    </row>
    <row r="63" spans="5:8" ht="30" customHeight="1" x14ac:dyDescent="0.3">
      <c r="E63" s="7"/>
      <c r="F63" s="6"/>
      <c r="G63" s="8"/>
      <c r="H63" s="6"/>
    </row>
    <row r="64" spans="5:8" ht="30" customHeight="1" x14ac:dyDescent="0.3">
      <c r="E64" s="7"/>
      <c r="F64" s="6"/>
      <c r="G64" s="8"/>
      <c r="H64" s="6"/>
    </row>
    <row r="65" spans="5:8" ht="30" customHeight="1" x14ac:dyDescent="0.3">
      <c r="E65" s="7"/>
      <c r="F65" s="6"/>
      <c r="G65" s="8"/>
      <c r="H65" s="6"/>
    </row>
    <row r="66" spans="5:8" ht="30" customHeight="1" x14ac:dyDescent="0.3">
      <c r="E66" s="7"/>
      <c r="F66" s="6"/>
      <c r="G66" s="8"/>
      <c r="H66" s="6"/>
    </row>
    <row r="67" spans="5:8" ht="30" customHeight="1" x14ac:dyDescent="0.3">
      <c r="E67" s="7"/>
      <c r="F67" s="6"/>
      <c r="G67" s="8"/>
      <c r="H67" s="6"/>
    </row>
    <row r="68" spans="5:8" ht="30" customHeight="1" x14ac:dyDescent="0.3">
      <c r="E68" s="7"/>
      <c r="F68" s="6"/>
      <c r="G68" s="8"/>
      <c r="H68" s="6"/>
    </row>
    <row r="69" spans="5:8" ht="30" customHeight="1" x14ac:dyDescent="0.3">
      <c r="E69" s="7"/>
      <c r="F69" s="6"/>
      <c r="G69" s="8"/>
      <c r="H69" s="6"/>
    </row>
    <row r="70" spans="5:8" ht="30" customHeight="1" x14ac:dyDescent="0.3">
      <c r="E70" s="7"/>
      <c r="F70" s="6"/>
      <c r="G70" s="8"/>
      <c r="H70" s="6"/>
    </row>
    <row r="71" spans="5:8" ht="30" customHeight="1" x14ac:dyDescent="0.3">
      <c r="E71" s="7"/>
      <c r="F71" s="6"/>
      <c r="G71" s="8"/>
      <c r="H71" s="6"/>
    </row>
    <row r="72" spans="5:8" ht="30" customHeight="1" x14ac:dyDescent="0.3">
      <c r="E72" s="7"/>
      <c r="F72" s="6"/>
      <c r="G72" s="8"/>
      <c r="H72" s="6"/>
    </row>
    <row r="73" spans="5:8" ht="30" customHeight="1" x14ac:dyDescent="0.3">
      <c r="E73" s="7"/>
      <c r="F73" s="6"/>
      <c r="G73" s="8"/>
      <c r="H73" s="6"/>
    </row>
    <row r="74" spans="5:8" ht="30" customHeight="1" x14ac:dyDescent="0.3">
      <c r="E74" s="7"/>
      <c r="F74" s="6"/>
      <c r="G74" s="8"/>
      <c r="H74" s="6"/>
    </row>
    <row r="75" spans="5:8" ht="30" customHeight="1" x14ac:dyDescent="0.3">
      <c r="E75" s="7"/>
      <c r="F75" s="6"/>
      <c r="G75" s="8"/>
      <c r="H75" s="6"/>
    </row>
    <row r="76" spans="5:8" ht="30" customHeight="1" x14ac:dyDescent="0.3">
      <c r="E76" s="7"/>
      <c r="F76" s="6"/>
      <c r="G76" s="8"/>
      <c r="H76" s="6"/>
    </row>
    <row r="77" spans="5:8" ht="30" customHeight="1" x14ac:dyDescent="0.3">
      <c r="E77" s="7"/>
      <c r="F77" s="6"/>
      <c r="G77" s="8"/>
      <c r="H77" s="6"/>
    </row>
    <row r="78" spans="5:8" ht="30" customHeight="1" x14ac:dyDescent="0.3">
      <c r="E78" s="7"/>
      <c r="F78" s="6"/>
      <c r="G78" s="8"/>
      <c r="H78" s="6"/>
    </row>
    <row r="79" spans="5:8" ht="30" customHeight="1" x14ac:dyDescent="0.3">
      <c r="E79" s="7"/>
      <c r="F79" s="6"/>
      <c r="G79" s="8"/>
      <c r="H79" s="6"/>
    </row>
    <row r="80" spans="5:8" ht="30" customHeight="1" x14ac:dyDescent="0.3">
      <c r="E80" s="7"/>
      <c r="F80" s="6"/>
      <c r="G80" s="8"/>
      <c r="H80" s="6"/>
    </row>
    <row r="81" spans="5:8" ht="30" customHeight="1" x14ac:dyDescent="0.3">
      <c r="E81" s="7"/>
      <c r="F81" s="6"/>
      <c r="G81" s="8"/>
      <c r="H81" s="6"/>
    </row>
    <row r="82" spans="5:8" ht="30" customHeight="1" x14ac:dyDescent="0.3">
      <c r="E82" s="7"/>
      <c r="F82" s="6"/>
      <c r="G82" s="8"/>
      <c r="H82" s="6"/>
    </row>
    <row r="83" spans="5:8" ht="30" customHeight="1" x14ac:dyDescent="0.3">
      <c r="E83" s="7"/>
      <c r="F83" s="6"/>
      <c r="G83" s="8"/>
      <c r="H83" s="6"/>
    </row>
    <row r="84" spans="5:8" ht="30" customHeight="1" x14ac:dyDescent="0.3">
      <c r="E84" s="7"/>
      <c r="F84" s="6"/>
      <c r="G84" s="8"/>
      <c r="H84" s="6"/>
    </row>
    <row r="85" spans="5:8" ht="30" customHeight="1" x14ac:dyDescent="0.3">
      <c r="E85" s="7"/>
      <c r="F85" s="6"/>
      <c r="G85" s="8"/>
      <c r="H85" s="6"/>
    </row>
    <row r="86" spans="5:8" ht="30" customHeight="1" x14ac:dyDescent="0.3">
      <c r="E86" s="7"/>
      <c r="F86" s="6"/>
      <c r="G86" s="8"/>
      <c r="H86" s="6"/>
    </row>
    <row r="87" spans="5:8" ht="30" customHeight="1" x14ac:dyDescent="0.3">
      <c r="E87" s="7"/>
      <c r="F87" s="6"/>
      <c r="G87" s="8"/>
      <c r="H87" s="6"/>
    </row>
    <row r="88" spans="5:8" ht="30" customHeight="1" x14ac:dyDescent="0.3">
      <c r="E88" s="7"/>
      <c r="F88" s="6"/>
      <c r="G88" s="8"/>
      <c r="H88" s="6"/>
    </row>
    <row r="89" spans="5:8" ht="30" customHeight="1" x14ac:dyDescent="0.3">
      <c r="E89" s="7"/>
      <c r="F89" s="6"/>
      <c r="G89" s="8"/>
      <c r="H89" s="6"/>
    </row>
    <row r="90" spans="5:8" ht="30" customHeight="1" x14ac:dyDescent="0.3">
      <c r="E90" s="7"/>
      <c r="F90" s="6"/>
      <c r="G90" s="8"/>
      <c r="H90" s="6"/>
    </row>
    <row r="91" spans="5:8" ht="30" customHeight="1" x14ac:dyDescent="0.3">
      <c r="E91" s="7"/>
      <c r="F91" s="6"/>
      <c r="G91" s="8"/>
      <c r="H91" s="6"/>
    </row>
    <row r="92" spans="5:8" ht="30" customHeight="1" x14ac:dyDescent="0.3">
      <c r="E92" s="7"/>
      <c r="F92" s="6"/>
      <c r="G92" s="8"/>
      <c r="H92" s="6"/>
    </row>
    <row r="93" spans="5:8" ht="30" customHeight="1" x14ac:dyDescent="0.3">
      <c r="E93" s="7"/>
      <c r="F93" s="6"/>
      <c r="G93" s="8"/>
      <c r="H93" s="6"/>
    </row>
    <row r="94" spans="5:8" ht="30" customHeight="1" x14ac:dyDescent="0.3">
      <c r="E94" s="7"/>
      <c r="F94" s="6"/>
      <c r="G94" s="8"/>
      <c r="H94" s="6"/>
    </row>
    <row r="95" spans="5:8" ht="30" customHeight="1" x14ac:dyDescent="0.3">
      <c r="E95" s="7"/>
      <c r="F95" s="6"/>
      <c r="G95" s="8"/>
      <c r="H95" s="6"/>
    </row>
    <row r="96" spans="5:8" ht="30" customHeight="1" x14ac:dyDescent="0.3">
      <c r="E96" s="7"/>
      <c r="F96" s="6"/>
      <c r="G96" s="8"/>
      <c r="H96" s="6"/>
    </row>
    <row r="97" spans="5:8" ht="30" customHeight="1" x14ac:dyDescent="0.3">
      <c r="E97" s="7"/>
      <c r="F97" s="6"/>
      <c r="G97" s="8"/>
      <c r="H97" s="6"/>
    </row>
    <row r="98" spans="5:8" ht="30" customHeight="1" x14ac:dyDescent="0.3">
      <c r="E98" s="7"/>
      <c r="F98" s="6"/>
      <c r="G98" s="8"/>
      <c r="H98" s="6"/>
    </row>
    <row r="99" spans="5:8" ht="30" customHeight="1" x14ac:dyDescent="0.3">
      <c r="E99" s="7"/>
      <c r="F99" s="6"/>
      <c r="G99" s="8"/>
      <c r="H99" s="6"/>
    </row>
    <row r="100" spans="5:8" ht="30" customHeight="1" x14ac:dyDescent="0.3">
      <c r="E100" s="7"/>
      <c r="F100" s="6"/>
      <c r="G100" s="8"/>
      <c r="H100" s="6"/>
    </row>
    <row r="101" spans="5:8" ht="30" customHeight="1" x14ac:dyDescent="0.3">
      <c r="E101" s="7"/>
      <c r="F101" s="6"/>
      <c r="G101" s="8"/>
      <c r="H101" s="6"/>
    </row>
    <row r="102" spans="5:8" ht="30" customHeight="1" x14ac:dyDescent="0.3">
      <c r="E102" s="7"/>
      <c r="F102" s="6"/>
      <c r="G102" s="8"/>
      <c r="H102" s="6"/>
    </row>
    <row r="103" spans="5:8" ht="30" customHeight="1" x14ac:dyDescent="0.3">
      <c r="E103" s="7"/>
      <c r="F103" s="6"/>
      <c r="G103" s="8"/>
      <c r="H103" s="6"/>
    </row>
    <row r="104" spans="5:8" ht="30" customHeight="1" x14ac:dyDescent="0.3">
      <c r="E104" s="7"/>
      <c r="F104" s="6"/>
      <c r="G104" s="8"/>
      <c r="H104" s="6"/>
    </row>
    <row r="105" spans="5:8" ht="30" customHeight="1" x14ac:dyDescent="0.3">
      <c r="E105" s="7"/>
      <c r="F105" s="6"/>
      <c r="G105" s="8"/>
      <c r="H105" s="6"/>
    </row>
    <row r="106" spans="5:8" ht="30" customHeight="1" x14ac:dyDescent="0.3">
      <c r="E106" s="7"/>
      <c r="F106" s="6"/>
      <c r="G106" s="8"/>
      <c r="H106" s="6"/>
    </row>
    <row r="107" spans="5:8" ht="30" customHeight="1" x14ac:dyDescent="0.3">
      <c r="E107" s="7"/>
      <c r="F107" s="6"/>
      <c r="G107" s="8"/>
      <c r="H107" s="6"/>
    </row>
    <row r="108" spans="5:8" ht="30" customHeight="1" x14ac:dyDescent="0.3">
      <c r="E108" s="7"/>
      <c r="F108" s="6"/>
      <c r="G108" s="8"/>
      <c r="H108" s="6"/>
    </row>
    <row r="109" spans="5:8" ht="30" customHeight="1" x14ac:dyDescent="0.3">
      <c r="E109" s="7"/>
      <c r="F109" s="6"/>
      <c r="G109" s="8"/>
      <c r="H109" s="6"/>
    </row>
    <row r="110" spans="5:8" ht="30" customHeight="1" x14ac:dyDescent="0.3">
      <c r="E110" s="7"/>
      <c r="F110" s="6"/>
      <c r="G110" s="8"/>
      <c r="H110" s="6"/>
    </row>
    <row r="111" spans="5:8" ht="30" customHeight="1" x14ac:dyDescent="0.3">
      <c r="E111" s="7"/>
      <c r="F111" s="6"/>
      <c r="G111" s="8"/>
      <c r="H111" s="6"/>
    </row>
    <row r="112" spans="5:8" ht="30" customHeight="1" x14ac:dyDescent="0.3">
      <c r="E112" s="7"/>
      <c r="F112" s="6"/>
      <c r="G112" s="8"/>
      <c r="H112" s="6"/>
    </row>
    <row r="113" spans="5:8" ht="30" customHeight="1" x14ac:dyDescent="0.3">
      <c r="E113" s="7"/>
      <c r="F113" s="6"/>
      <c r="G113" s="8"/>
      <c r="H113" s="6"/>
    </row>
    <row r="114" spans="5:8" ht="30" customHeight="1" x14ac:dyDescent="0.3">
      <c r="E114" s="7"/>
      <c r="F114" s="6"/>
      <c r="G114" s="8"/>
      <c r="H114" s="6"/>
    </row>
    <row r="115" spans="5:8" ht="30" customHeight="1" x14ac:dyDescent="0.3">
      <c r="E115" s="7"/>
      <c r="F115" s="6"/>
      <c r="G115" s="8"/>
      <c r="H115" s="6"/>
    </row>
    <row r="116" spans="5:8" ht="30" customHeight="1" x14ac:dyDescent="0.3">
      <c r="E116" s="7"/>
      <c r="F116" s="6"/>
      <c r="G116" s="8"/>
      <c r="H116" s="6"/>
    </row>
    <row r="117" spans="5:8" ht="30" customHeight="1" x14ac:dyDescent="0.3">
      <c r="E117" s="7"/>
      <c r="F117" s="6"/>
      <c r="G117" s="8"/>
      <c r="H117" s="6"/>
    </row>
    <row r="118" spans="5:8" ht="30" customHeight="1" x14ac:dyDescent="0.3">
      <c r="E118" s="7"/>
      <c r="F118" s="6"/>
      <c r="G118" s="8"/>
      <c r="H118" s="6"/>
    </row>
    <row r="119" spans="5:8" ht="30" customHeight="1" x14ac:dyDescent="0.3">
      <c r="E119" s="7"/>
      <c r="F119" s="6"/>
      <c r="G119" s="8"/>
      <c r="H119" s="6"/>
    </row>
    <row r="120" spans="5:8" ht="30" customHeight="1" x14ac:dyDescent="0.3">
      <c r="E120" s="7"/>
      <c r="F120" s="6"/>
      <c r="G120" s="8"/>
      <c r="H120" s="6"/>
    </row>
    <row r="121" spans="5:8" ht="30" customHeight="1" x14ac:dyDescent="0.3">
      <c r="E121" s="7"/>
      <c r="F121" s="6"/>
      <c r="G121" s="8"/>
      <c r="H121" s="6"/>
    </row>
    <row r="122" spans="5:8" ht="30" customHeight="1" x14ac:dyDescent="0.3">
      <c r="E122" s="7"/>
      <c r="F122" s="6"/>
      <c r="G122" s="8"/>
      <c r="H122" s="6"/>
    </row>
    <row r="123" spans="5:8" ht="30" customHeight="1" x14ac:dyDescent="0.3">
      <c r="E123" s="7"/>
      <c r="F123" s="6"/>
      <c r="G123" s="8"/>
      <c r="H123" s="6"/>
    </row>
    <row r="124" spans="5:8" ht="30" customHeight="1" x14ac:dyDescent="0.3">
      <c r="E124" s="7"/>
      <c r="F124" s="6"/>
      <c r="G124" s="8"/>
      <c r="H124" s="6"/>
    </row>
    <row r="125" spans="5:8" ht="30" customHeight="1" x14ac:dyDescent="0.3">
      <c r="E125" s="7"/>
      <c r="F125" s="6"/>
      <c r="G125" s="8"/>
      <c r="H125" s="6"/>
    </row>
    <row r="126" spans="5:8" ht="30" customHeight="1" x14ac:dyDescent="0.3">
      <c r="E126" s="7"/>
      <c r="F126" s="6"/>
      <c r="G126" s="8"/>
      <c r="H126" s="6"/>
    </row>
    <row r="127" spans="5:8" ht="30" customHeight="1" x14ac:dyDescent="0.3">
      <c r="E127" s="7"/>
      <c r="F127" s="6"/>
      <c r="G127" s="8"/>
      <c r="H127" s="6"/>
    </row>
    <row r="128" spans="5:8" ht="30" customHeight="1" x14ac:dyDescent="0.3">
      <c r="E128" s="7"/>
      <c r="F128" s="6"/>
      <c r="G128" s="8"/>
      <c r="H128" s="6"/>
    </row>
    <row r="129" spans="5:8" ht="30" customHeight="1" x14ac:dyDescent="0.3">
      <c r="E129" s="7"/>
      <c r="F129" s="6"/>
      <c r="G129" s="8"/>
      <c r="H129" s="6"/>
    </row>
    <row r="130" spans="5:8" ht="30" customHeight="1" x14ac:dyDescent="0.3">
      <c r="E130" s="7"/>
      <c r="F130" s="6"/>
      <c r="G130" s="8"/>
      <c r="H130" s="6"/>
    </row>
    <row r="131" spans="5:8" ht="30" customHeight="1" x14ac:dyDescent="0.3">
      <c r="E131" s="7"/>
      <c r="F131" s="6"/>
      <c r="G131" s="8"/>
      <c r="H131" s="6"/>
    </row>
    <row r="132" spans="5:8" ht="30" customHeight="1" x14ac:dyDescent="0.3">
      <c r="E132" s="7"/>
      <c r="F132" s="6"/>
      <c r="G132" s="8"/>
      <c r="H132" s="6"/>
    </row>
    <row r="133" spans="5:8" ht="30" customHeight="1" x14ac:dyDescent="0.3">
      <c r="E133" s="7"/>
      <c r="F133" s="6"/>
      <c r="G133" s="8"/>
      <c r="H133" s="6"/>
    </row>
    <row r="134" spans="5:8" ht="30" customHeight="1" x14ac:dyDescent="0.3">
      <c r="E134" s="7"/>
      <c r="F134" s="6"/>
      <c r="G134" s="8"/>
      <c r="H134" s="6"/>
    </row>
    <row r="135" spans="5:8" ht="30" customHeight="1" x14ac:dyDescent="0.3">
      <c r="E135" s="7"/>
      <c r="F135" s="6"/>
      <c r="G135" s="8"/>
      <c r="H135" s="6"/>
    </row>
    <row r="136" spans="5:8" ht="30" customHeight="1" x14ac:dyDescent="0.3">
      <c r="E136" s="7"/>
      <c r="F136" s="6"/>
      <c r="G136" s="8"/>
      <c r="H136" s="6"/>
    </row>
    <row r="137" spans="5:8" ht="30" customHeight="1" x14ac:dyDescent="0.3">
      <c r="E137" s="7"/>
      <c r="F137" s="6"/>
      <c r="G137" s="8"/>
      <c r="H137" s="6"/>
    </row>
    <row r="138" spans="5:8" ht="30" customHeight="1" x14ac:dyDescent="0.3">
      <c r="E138" s="7"/>
      <c r="F138" s="6"/>
      <c r="G138" s="8"/>
      <c r="H138" s="6"/>
    </row>
    <row r="139" spans="5:8" ht="30" customHeight="1" x14ac:dyDescent="0.3">
      <c r="E139" s="7"/>
      <c r="F139" s="6"/>
      <c r="G139" s="8"/>
      <c r="H139" s="6"/>
    </row>
    <row r="140" spans="5:8" ht="30" customHeight="1" x14ac:dyDescent="0.3">
      <c r="E140" s="7"/>
      <c r="F140" s="6"/>
      <c r="G140" s="8"/>
      <c r="H140" s="6"/>
    </row>
    <row r="141" spans="5:8" ht="30" customHeight="1" x14ac:dyDescent="0.3">
      <c r="E141" s="7"/>
      <c r="F141" s="6"/>
      <c r="G141" s="8"/>
      <c r="H141" s="6"/>
    </row>
    <row r="142" spans="5:8" ht="30" customHeight="1" x14ac:dyDescent="0.3">
      <c r="E142" s="7"/>
      <c r="F142" s="6"/>
      <c r="G142" s="8"/>
      <c r="H142" s="6"/>
    </row>
    <row r="143" spans="5:8" ht="30" customHeight="1" x14ac:dyDescent="0.3">
      <c r="E143" s="7"/>
      <c r="F143" s="6"/>
      <c r="G143" s="8"/>
      <c r="H143" s="6"/>
    </row>
    <row r="144" spans="5:8" ht="30" customHeight="1" x14ac:dyDescent="0.3">
      <c r="E144" s="7"/>
      <c r="F144" s="6"/>
      <c r="G144" s="8"/>
      <c r="H144" s="6"/>
    </row>
    <row r="145" spans="5:8" ht="30" customHeight="1" x14ac:dyDescent="0.3">
      <c r="E145" s="7"/>
      <c r="F145" s="6"/>
      <c r="G145" s="8"/>
      <c r="H145" s="6"/>
    </row>
    <row r="146" spans="5:8" ht="30" customHeight="1" x14ac:dyDescent="0.3">
      <c r="E146" s="7"/>
      <c r="F146" s="6"/>
      <c r="G146" s="8"/>
      <c r="H146" s="6"/>
    </row>
    <row r="147" spans="5:8" ht="30" customHeight="1" x14ac:dyDescent="0.3">
      <c r="E147" s="7"/>
      <c r="F147" s="6"/>
      <c r="G147" s="8"/>
      <c r="H147" s="6"/>
    </row>
    <row r="148" spans="5:8" ht="30" customHeight="1" x14ac:dyDescent="0.3">
      <c r="E148" s="7"/>
      <c r="F148" s="6"/>
      <c r="G148" s="8"/>
      <c r="H148" s="6"/>
    </row>
    <row r="149" spans="5:8" ht="30" customHeight="1" x14ac:dyDescent="0.3">
      <c r="E149" s="7"/>
      <c r="F149" s="6"/>
      <c r="G149" s="8"/>
      <c r="H149" s="6"/>
    </row>
    <row r="150" spans="5:8" ht="30" customHeight="1" x14ac:dyDescent="0.3">
      <c r="E150" s="7"/>
      <c r="F150" s="6"/>
      <c r="G150" s="8"/>
      <c r="H150" s="6"/>
    </row>
    <row r="151" spans="5:8" ht="30" customHeight="1" x14ac:dyDescent="0.3">
      <c r="E151" s="7"/>
      <c r="F151" s="6"/>
      <c r="G151" s="8"/>
      <c r="H151" s="6"/>
    </row>
    <row r="152" spans="5:8" ht="30" customHeight="1" x14ac:dyDescent="0.3">
      <c r="E152" s="7"/>
      <c r="F152" s="6"/>
      <c r="G152" s="8"/>
      <c r="H152" s="6"/>
    </row>
    <row r="153" spans="5:8" ht="30" customHeight="1" x14ac:dyDescent="0.3">
      <c r="E153" s="7"/>
      <c r="F153" s="6"/>
      <c r="G153" s="8"/>
      <c r="H153" s="6"/>
    </row>
    <row r="154" spans="5:8" ht="30" customHeight="1" x14ac:dyDescent="0.3">
      <c r="E154" s="7"/>
      <c r="F154" s="6"/>
      <c r="G154" s="8"/>
      <c r="H154" s="6"/>
    </row>
    <row r="155" spans="5:8" ht="30" customHeight="1" x14ac:dyDescent="0.3">
      <c r="E155" s="7"/>
      <c r="F155" s="6"/>
      <c r="G155" s="8"/>
      <c r="H155" s="6"/>
    </row>
    <row r="156" spans="5:8" ht="30" customHeight="1" x14ac:dyDescent="0.3">
      <c r="E156" s="7"/>
      <c r="F156" s="6"/>
      <c r="G156" s="8"/>
      <c r="H156" s="6"/>
    </row>
    <row r="157" spans="5:8" ht="30" customHeight="1" x14ac:dyDescent="0.3">
      <c r="E157" s="7"/>
      <c r="F157" s="6"/>
      <c r="G157" s="8"/>
      <c r="H157" s="6"/>
    </row>
    <row r="158" spans="5:8" ht="30" customHeight="1" x14ac:dyDescent="0.3">
      <c r="E158" s="7"/>
      <c r="F158" s="6"/>
      <c r="G158" s="8"/>
      <c r="H158" s="6"/>
    </row>
    <row r="159" spans="5:8" ht="30" customHeight="1" x14ac:dyDescent="0.3">
      <c r="E159" s="7"/>
      <c r="F159" s="6"/>
      <c r="G159" s="8"/>
      <c r="H159" s="6"/>
    </row>
    <row r="160" spans="5:8" ht="30" customHeight="1" x14ac:dyDescent="0.3">
      <c r="E160" s="7"/>
      <c r="F160" s="6"/>
      <c r="G160" s="8"/>
      <c r="H160" s="6"/>
    </row>
    <row r="161" spans="5:8" ht="30" customHeight="1" x14ac:dyDescent="0.3">
      <c r="E161" s="7"/>
      <c r="F161" s="6"/>
      <c r="G161" s="8"/>
      <c r="H161" s="6"/>
    </row>
    <row r="162" spans="5:8" ht="30" customHeight="1" x14ac:dyDescent="0.3">
      <c r="E162" s="7"/>
      <c r="F162" s="6"/>
      <c r="G162" s="8"/>
      <c r="H162" s="6"/>
    </row>
    <row r="163" spans="5:8" ht="30" customHeight="1" x14ac:dyDescent="0.3">
      <c r="E163" s="7"/>
      <c r="F163" s="6"/>
      <c r="G163" s="8"/>
      <c r="H163" s="6"/>
    </row>
    <row r="164" spans="5:8" ht="30" customHeight="1" x14ac:dyDescent="0.3">
      <c r="E164" s="7"/>
      <c r="F164" s="6"/>
      <c r="G164" s="8"/>
      <c r="H164" s="6"/>
    </row>
    <row r="165" spans="5:8" ht="30" customHeight="1" x14ac:dyDescent="0.3">
      <c r="E165" s="7"/>
      <c r="F165" s="6"/>
      <c r="G165" s="8"/>
      <c r="H165" s="6"/>
    </row>
    <row r="166" spans="5:8" ht="30" customHeight="1" x14ac:dyDescent="0.3">
      <c r="E166" s="7"/>
      <c r="F166" s="6"/>
      <c r="G166" s="8"/>
      <c r="H166" s="6"/>
    </row>
    <row r="167" spans="5:8" ht="30" customHeight="1" x14ac:dyDescent="0.3">
      <c r="E167" s="7"/>
      <c r="F167" s="6"/>
      <c r="G167" s="8"/>
      <c r="H167" s="6"/>
    </row>
    <row r="168" spans="5:8" ht="30" customHeight="1" x14ac:dyDescent="0.3">
      <c r="E168" s="7"/>
      <c r="F168" s="6"/>
      <c r="G168" s="8"/>
      <c r="H168" s="6"/>
    </row>
    <row r="169" spans="5:8" ht="30" customHeight="1" x14ac:dyDescent="0.3">
      <c r="E169" s="7"/>
      <c r="F169" s="6"/>
      <c r="G169" s="8"/>
      <c r="H169" s="6"/>
    </row>
    <row r="170" spans="5:8" ht="30" customHeight="1" x14ac:dyDescent="0.3">
      <c r="E170" s="7"/>
      <c r="F170" s="6"/>
      <c r="G170" s="8"/>
      <c r="H170" s="6"/>
    </row>
    <row r="171" spans="5:8" ht="30" customHeight="1" x14ac:dyDescent="0.3">
      <c r="E171" s="7"/>
      <c r="F171" s="6"/>
      <c r="G171" s="8"/>
      <c r="H171" s="6"/>
    </row>
    <row r="172" spans="5:8" ht="30" customHeight="1" x14ac:dyDescent="0.3">
      <c r="E172" s="7"/>
      <c r="F172" s="6"/>
      <c r="G172" s="8"/>
      <c r="H172" s="6"/>
    </row>
    <row r="173" spans="5:8" ht="30" customHeight="1" x14ac:dyDescent="0.3">
      <c r="E173" s="7"/>
      <c r="F173" s="6"/>
      <c r="G173" s="8"/>
      <c r="H173" s="6"/>
    </row>
    <row r="174" spans="5:8" ht="30" customHeight="1" x14ac:dyDescent="0.3">
      <c r="E174" s="7"/>
      <c r="F174" s="6"/>
      <c r="G174" s="8"/>
      <c r="H174" s="6"/>
    </row>
    <row r="175" spans="5:8" ht="30" customHeight="1" x14ac:dyDescent="0.3">
      <c r="E175" s="7"/>
      <c r="F175" s="6"/>
      <c r="G175" s="8"/>
      <c r="H175" s="6"/>
    </row>
    <row r="176" spans="5:8" ht="30" customHeight="1" x14ac:dyDescent="0.3">
      <c r="E176" s="7"/>
      <c r="F176" s="6"/>
      <c r="G176" s="8"/>
      <c r="H176" s="6"/>
    </row>
    <row r="177" spans="5:8" ht="30" customHeight="1" x14ac:dyDescent="0.3">
      <c r="E177" s="7"/>
      <c r="F177" s="6"/>
      <c r="G177" s="8"/>
      <c r="H177" s="6"/>
    </row>
    <row r="178" spans="5:8" ht="30" customHeight="1" x14ac:dyDescent="0.3">
      <c r="E178" s="7"/>
      <c r="F178" s="6"/>
      <c r="G178" s="8"/>
      <c r="H178" s="6"/>
    </row>
    <row r="179" spans="5:8" ht="30" customHeight="1" x14ac:dyDescent="0.3">
      <c r="E179" s="7"/>
      <c r="F179" s="6"/>
      <c r="G179" s="8"/>
      <c r="H179" s="6"/>
    </row>
    <row r="180" spans="5:8" ht="30" customHeight="1" x14ac:dyDescent="0.3">
      <c r="E180" s="7"/>
      <c r="F180" s="6"/>
      <c r="G180" s="8"/>
      <c r="H180" s="6"/>
    </row>
    <row r="181" spans="5:8" ht="30" customHeight="1" x14ac:dyDescent="0.3">
      <c r="E181" s="7"/>
      <c r="F181" s="6"/>
      <c r="G181" s="8"/>
      <c r="H181" s="6"/>
    </row>
    <row r="182" spans="5:8" ht="30" customHeight="1" x14ac:dyDescent="0.3">
      <c r="E182" s="7"/>
      <c r="F182" s="6"/>
      <c r="G182" s="8"/>
      <c r="H182" s="6"/>
    </row>
    <row r="183" spans="5:8" ht="30" customHeight="1" x14ac:dyDescent="0.3">
      <c r="E183" s="7"/>
      <c r="F183" s="6"/>
      <c r="G183" s="8"/>
      <c r="H183" s="6"/>
    </row>
    <row r="184" spans="5:8" ht="30" customHeight="1" x14ac:dyDescent="0.3">
      <c r="E184" s="7"/>
      <c r="F184" s="6"/>
      <c r="G184" s="8"/>
      <c r="H184" s="6"/>
    </row>
    <row r="185" spans="5:8" ht="30" customHeight="1" x14ac:dyDescent="0.3">
      <c r="E185" s="7"/>
      <c r="F185" s="6"/>
      <c r="G185" s="8"/>
      <c r="H185" s="6"/>
    </row>
    <row r="186" spans="5:8" ht="30" customHeight="1" x14ac:dyDescent="0.3">
      <c r="E186" s="7"/>
      <c r="F186" s="6"/>
      <c r="G186" s="8"/>
      <c r="H186" s="6"/>
    </row>
    <row r="187" spans="5:8" ht="30" customHeight="1" x14ac:dyDescent="0.3">
      <c r="E187" s="7"/>
      <c r="F187" s="6"/>
      <c r="G187" s="8"/>
      <c r="H187" s="6"/>
    </row>
    <row r="188" spans="5:8" ht="30" customHeight="1" x14ac:dyDescent="0.3">
      <c r="E188" s="7"/>
      <c r="F188" s="6"/>
      <c r="G188" s="8"/>
      <c r="H188" s="6"/>
    </row>
    <row r="189" spans="5:8" ht="30" customHeight="1" x14ac:dyDescent="0.3">
      <c r="E189" s="7"/>
      <c r="F189" s="6"/>
      <c r="G189" s="8"/>
      <c r="H189" s="6"/>
    </row>
    <row r="190" spans="5:8" ht="30" customHeight="1" x14ac:dyDescent="0.3">
      <c r="E190" s="7"/>
      <c r="F190" s="6"/>
      <c r="G190" s="8"/>
      <c r="H190" s="6"/>
    </row>
    <row r="191" spans="5:8" ht="30" customHeight="1" x14ac:dyDescent="0.3">
      <c r="E191" s="7"/>
      <c r="F191" s="6"/>
      <c r="G191" s="8"/>
      <c r="H191" s="6"/>
    </row>
    <row r="192" spans="5:8" ht="30" customHeight="1" x14ac:dyDescent="0.3">
      <c r="E192" s="7"/>
      <c r="F192" s="6"/>
      <c r="G192" s="8"/>
      <c r="H192" s="6"/>
    </row>
    <row r="193" spans="5:8" ht="30" customHeight="1" x14ac:dyDescent="0.3">
      <c r="E193" s="7"/>
      <c r="F193" s="6"/>
      <c r="G193" s="8"/>
      <c r="H193" s="6"/>
    </row>
    <row r="194" spans="5:8" ht="30" customHeight="1" x14ac:dyDescent="0.3">
      <c r="E194" s="7"/>
      <c r="F194" s="6"/>
      <c r="G194" s="8"/>
      <c r="H194" s="6"/>
    </row>
    <row r="195" spans="5:8" ht="30" customHeight="1" x14ac:dyDescent="0.3">
      <c r="E195" s="7"/>
      <c r="F195" s="6"/>
      <c r="G195" s="8"/>
      <c r="H195" s="6"/>
    </row>
    <row r="196" spans="5:8" ht="30" customHeight="1" x14ac:dyDescent="0.3">
      <c r="E196" s="7"/>
      <c r="F196" s="6"/>
      <c r="G196" s="8"/>
      <c r="H196" s="6"/>
    </row>
    <row r="197" spans="5:8" ht="30" customHeight="1" x14ac:dyDescent="0.3">
      <c r="E197" s="7"/>
      <c r="F197" s="6"/>
      <c r="G197" s="8"/>
      <c r="H197" s="6"/>
    </row>
    <row r="198" spans="5:8" ht="30" customHeight="1" x14ac:dyDescent="0.3">
      <c r="E198" s="7"/>
      <c r="F198" s="6"/>
      <c r="G198" s="8"/>
      <c r="H198" s="6"/>
    </row>
    <row r="199" spans="5:8" ht="30" customHeight="1" x14ac:dyDescent="0.3">
      <c r="E199" s="7"/>
      <c r="F199" s="6"/>
      <c r="G199" s="8"/>
      <c r="H199" s="6"/>
    </row>
    <row r="200" spans="5:8" ht="30" customHeight="1" x14ac:dyDescent="0.3">
      <c r="E200" s="7"/>
      <c r="F200" s="6"/>
      <c r="G200" s="8"/>
      <c r="H200" s="6"/>
    </row>
    <row r="201" spans="5:8" ht="30" customHeight="1" x14ac:dyDescent="0.3">
      <c r="E201" s="7"/>
      <c r="F201" s="6"/>
      <c r="G201" s="8"/>
      <c r="H201" s="6"/>
    </row>
    <row r="202" spans="5:8" ht="30" customHeight="1" x14ac:dyDescent="0.3">
      <c r="E202" s="7"/>
      <c r="F202" s="6"/>
      <c r="G202" s="8"/>
      <c r="H202" s="6"/>
    </row>
    <row r="203" spans="5:8" ht="30" customHeight="1" x14ac:dyDescent="0.3">
      <c r="E203" s="7"/>
      <c r="F203" s="6"/>
      <c r="G203" s="8"/>
      <c r="H203" s="6"/>
    </row>
    <row r="204" spans="5:8" ht="30" customHeight="1" x14ac:dyDescent="0.3">
      <c r="E204" s="7"/>
      <c r="F204" s="6"/>
      <c r="G204" s="8"/>
      <c r="H204" s="6"/>
    </row>
    <row r="205" spans="5:8" ht="30" customHeight="1" x14ac:dyDescent="0.3">
      <c r="E205" s="7"/>
      <c r="F205" s="6"/>
      <c r="G205" s="8"/>
      <c r="H205" s="6"/>
    </row>
    <row r="206" spans="5:8" ht="30" customHeight="1" x14ac:dyDescent="0.3">
      <c r="E206" s="7"/>
      <c r="F206" s="6"/>
      <c r="G206" s="8"/>
      <c r="H206" s="6"/>
    </row>
    <row r="207" spans="5:8" ht="30" customHeight="1" x14ac:dyDescent="0.3">
      <c r="E207" s="7"/>
      <c r="F207" s="6"/>
      <c r="G207" s="8"/>
      <c r="H207" s="6"/>
    </row>
    <row r="208" spans="5:8" ht="30" customHeight="1" x14ac:dyDescent="0.3">
      <c r="E208" s="7"/>
      <c r="F208" s="6"/>
      <c r="G208" s="8"/>
      <c r="H208" s="6"/>
    </row>
    <row r="209" spans="5:8" ht="30" customHeight="1" x14ac:dyDescent="0.3">
      <c r="E209" s="7"/>
      <c r="F209" s="6"/>
      <c r="G209" s="8"/>
      <c r="H209" s="6"/>
    </row>
    <row r="210" spans="5:8" ht="30" customHeight="1" x14ac:dyDescent="0.3">
      <c r="E210" s="7"/>
      <c r="F210" s="6"/>
      <c r="G210" s="8"/>
      <c r="H210" s="6"/>
    </row>
    <row r="211" spans="5:8" ht="30" customHeight="1" x14ac:dyDescent="0.3">
      <c r="E211" s="7"/>
      <c r="F211" s="6"/>
      <c r="G211" s="8"/>
      <c r="H211" s="6"/>
    </row>
    <row r="212" spans="5:8" ht="30" customHeight="1" x14ac:dyDescent="0.3">
      <c r="E212" s="7"/>
      <c r="F212" s="6"/>
      <c r="G212" s="8"/>
      <c r="H212" s="6"/>
    </row>
    <row r="213" spans="5:8" ht="30" customHeight="1" x14ac:dyDescent="0.3">
      <c r="E213" s="7"/>
      <c r="F213" s="6"/>
      <c r="G213" s="8"/>
      <c r="H213" s="6"/>
    </row>
    <row r="214" spans="5:8" ht="30" customHeight="1" x14ac:dyDescent="0.3">
      <c r="E214" s="7"/>
      <c r="F214" s="6"/>
      <c r="G214" s="8"/>
      <c r="H214" s="6"/>
    </row>
    <row r="215" spans="5:8" ht="30" customHeight="1" x14ac:dyDescent="0.3">
      <c r="E215" s="7"/>
      <c r="F215" s="6"/>
      <c r="G215" s="8"/>
      <c r="H215" s="6"/>
    </row>
    <row r="216" spans="5:8" ht="30" customHeight="1" x14ac:dyDescent="0.3">
      <c r="E216" s="7"/>
      <c r="F216" s="6"/>
      <c r="G216" s="8"/>
      <c r="H216" s="6"/>
    </row>
    <row r="217" spans="5:8" ht="30" customHeight="1" x14ac:dyDescent="0.3">
      <c r="E217" s="7"/>
      <c r="F217" s="6"/>
      <c r="G217" s="8"/>
      <c r="H217" s="6"/>
    </row>
    <row r="218" spans="5:8" ht="30" customHeight="1" x14ac:dyDescent="0.3">
      <c r="E218" s="7"/>
      <c r="F218" s="6"/>
      <c r="G218" s="8"/>
      <c r="H218" s="6"/>
    </row>
    <row r="219" spans="5:8" ht="30" customHeight="1" x14ac:dyDescent="0.3">
      <c r="E219" s="7"/>
      <c r="F219" s="6"/>
      <c r="G219" s="8"/>
      <c r="H219" s="6"/>
    </row>
    <row r="220" spans="5:8" ht="30" customHeight="1" x14ac:dyDescent="0.3">
      <c r="E220" s="7"/>
      <c r="F220" s="6"/>
      <c r="G220" s="8"/>
      <c r="H220" s="6"/>
    </row>
    <row r="221" spans="5:8" ht="30" customHeight="1" x14ac:dyDescent="0.3">
      <c r="E221" s="7"/>
      <c r="F221" s="6"/>
      <c r="G221" s="8"/>
      <c r="H221" s="6"/>
    </row>
    <row r="222" spans="5:8" ht="30" customHeight="1" x14ac:dyDescent="0.3">
      <c r="E222" s="7"/>
      <c r="F222" s="6"/>
      <c r="G222" s="8"/>
      <c r="H222" s="6"/>
    </row>
    <row r="223" spans="5:8" ht="30" customHeight="1" x14ac:dyDescent="0.3">
      <c r="E223" s="7"/>
      <c r="F223" s="6"/>
      <c r="G223" s="8"/>
      <c r="H223" s="6"/>
    </row>
    <row r="224" spans="5:8" ht="30" customHeight="1" x14ac:dyDescent="0.3">
      <c r="E224" s="7"/>
      <c r="F224" s="6"/>
      <c r="G224" s="8"/>
      <c r="H224" s="6"/>
    </row>
    <row r="225" spans="5:8" ht="30" customHeight="1" x14ac:dyDescent="0.3">
      <c r="E225" s="7"/>
      <c r="F225" s="6"/>
      <c r="G225" s="8"/>
      <c r="H225" s="6"/>
    </row>
    <row r="226" spans="5:8" ht="30" customHeight="1" x14ac:dyDescent="0.3">
      <c r="E226" s="7"/>
      <c r="F226" s="6"/>
      <c r="G226" s="8"/>
      <c r="H226" s="6"/>
    </row>
    <row r="227" spans="5:8" ht="30" customHeight="1" x14ac:dyDescent="0.3">
      <c r="E227" s="7"/>
      <c r="F227" s="6"/>
      <c r="G227" s="8"/>
      <c r="H227" s="6"/>
    </row>
    <row r="228" spans="5:8" ht="30" customHeight="1" x14ac:dyDescent="0.3">
      <c r="E228" s="7"/>
      <c r="F228" s="6"/>
      <c r="G228" s="8"/>
      <c r="H228" s="6"/>
    </row>
    <row r="229" spans="5:8" ht="30" customHeight="1" x14ac:dyDescent="0.3">
      <c r="E229" s="7"/>
      <c r="F229" s="6"/>
      <c r="G229" s="8"/>
      <c r="H229" s="6"/>
    </row>
    <row r="230" spans="5:8" ht="30" customHeight="1" x14ac:dyDescent="0.3">
      <c r="E230" s="7"/>
      <c r="F230" s="6"/>
      <c r="G230" s="8"/>
      <c r="H230" s="6"/>
    </row>
    <row r="231" spans="5:8" ht="30" customHeight="1" x14ac:dyDescent="0.3">
      <c r="E231" s="7"/>
      <c r="F231" s="6"/>
      <c r="G231" s="8"/>
      <c r="H231" s="6"/>
    </row>
    <row r="232" spans="5:8" ht="30" customHeight="1" x14ac:dyDescent="0.3">
      <c r="E232" s="7"/>
      <c r="F232" s="6"/>
      <c r="G232" s="8"/>
      <c r="H232" s="6"/>
    </row>
    <row r="233" spans="5:8" ht="30" customHeight="1" x14ac:dyDescent="0.3">
      <c r="E233" s="7"/>
      <c r="F233" s="6"/>
      <c r="G233" s="8"/>
      <c r="H233" s="6"/>
    </row>
    <row r="234" spans="5:8" ht="30" customHeight="1" x14ac:dyDescent="0.3">
      <c r="E234" s="7"/>
      <c r="F234" s="6"/>
      <c r="G234" s="8"/>
      <c r="H234" s="6"/>
    </row>
    <row r="235" spans="5:8" ht="30" customHeight="1" x14ac:dyDescent="0.3">
      <c r="E235" s="7"/>
      <c r="F235" s="6"/>
      <c r="G235" s="8"/>
      <c r="H235" s="6"/>
    </row>
    <row r="236" spans="5:8" ht="30" customHeight="1" x14ac:dyDescent="0.3">
      <c r="E236" s="7"/>
      <c r="F236" s="6"/>
      <c r="G236" s="8"/>
      <c r="H236" s="6"/>
    </row>
    <row r="237" spans="5:8" ht="30" customHeight="1" x14ac:dyDescent="0.3">
      <c r="E237" s="7"/>
      <c r="F237" s="6"/>
      <c r="G237" s="8"/>
      <c r="H237" s="6"/>
    </row>
    <row r="238" spans="5:8" ht="30" customHeight="1" x14ac:dyDescent="0.3">
      <c r="E238" s="7"/>
      <c r="F238" s="6"/>
      <c r="G238" s="8"/>
      <c r="H238" s="6"/>
    </row>
    <row r="239" spans="5:8" ht="30" customHeight="1" x14ac:dyDescent="0.3">
      <c r="E239" s="7"/>
      <c r="F239" s="6"/>
      <c r="G239" s="8"/>
      <c r="H239" s="6"/>
    </row>
    <row r="240" spans="5:8" ht="30" customHeight="1" x14ac:dyDescent="0.3">
      <c r="E240" s="7"/>
      <c r="F240" s="6"/>
      <c r="G240" s="8"/>
      <c r="H240" s="6"/>
    </row>
    <row r="241" spans="5:8" ht="30" customHeight="1" x14ac:dyDescent="0.3">
      <c r="E241" s="7"/>
      <c r="F241" s="6"/>
      <c r="G241" s="8"/>
      <c r="H241" s="6"/>
    </row>
    <row r="242" spans="5:8" ht="30" customHeight="1" x14ac:dyDescent="0.3">
      <c r="E242" s="7"/>
      <c r="F242" s="6"/>
      <c r="G242" s="8"/>
      <c r="H242" s="6"/>
    </row>
    <row r="243" spans="5:8" ht="30" customHeight="1" x14ac:dyDescent="0.3">
      <c r="E243" s="7"/>
      <c r="F243" s="6"/>
      <c r="G243" s="8"/>
      <c r="H243" s="6"/>
    </row>
    <row r="244" spans="5:8" ht="30" customHeight="1" x14ac:dyDescent="0.3">
      <c r="E244" s="7"/>
      <c r="F244" s="6"/>
      <c r="G244" s="8"/>
      <c r="H244" s="6"/>
    </row>
    <row r="245" spans="5:8" ht="30" customHeight="1" x14ac:dyDescent="0.3">
      <c r="E245" s="7"/>
      <c r="F245" s="6"/>
      <c r="G245" s="8"/>
      <c r="H245" s="6"/>
    </row>
    <row r="246" spans="5:8" ht="30" customHeight="1" x14ac:dyDescent="0.3">
      <c r="E246" s="7"/>
      <c r="F246" s="6"/>
      <c r="G246" s="8"/>
      <c r="H246" s="6"/>
    </row>
    <row r="247" spans="5:8" ht="30" customHeight="1" x14ac:dyDescent="0.3">
      <c r="E247" s="7"/>
      <c r="F247" s="6"/>
      <c r="G247" s="8"/>
      <c r="H247" s="6"/>
    </row>
    <row r="248" spans="5:8" ht="30" customHeight="1" x14ac:dyDescent="0.3">
      <c r="E248" s="7"/>
      <c r="F248" s="6"/>
      <c r="G248" s="8"/>
      <c r="H248" s="6"/>
    </row>
    <row r="249" spans="5:8" ht="30" customHeight="1" x14ac:dyDescent="0.3">
      <c r="E249" s="7"/>
      <c r="F249" s="6"/>
      <c r="G249" s="8"/>
      <c r="H249" s="6"/>
    </row>
    <row r="250" spans="5:8" ht="30" customHeight="1" x14ac:dyDescent="0.3">
      <c r="E250" s="7"/>
      <c r="F250" s="6"/>
      <c r="G250" s="8"/>
      <c r="H250" s="6"/>
    </row>
    <row r="251" spans="5:8" ht="30" customHeight="1" x14ac:dyDescent="0.3">
      <c r="E251" s="7"/>
      <c r="F251" s="6"/>
      <c r="G251" s="8"/>
      <c r="H251" s="6"/>
    </row>
    <row r="252" spans="5:8" ht="30" customHeight="1" x14ac:dyDescent="0.3">
      <c r="E252" s="7"/>
      <c r="F252" s="6"/>
      <c r="G252" s="8"/>
      <c r="H252" s="6"/>
    </row>
    <row r="253" spans="5:8" ht="30" customHeight="1" x14ac:dyDescent="0.3">
      <c r="E253" s="7"/>
      <c r="F253" s="6"/>
      <c r="G253" s="8"/>
      <c r="H253" s="6"/>
    </row>
    <row r="254" spans="5:8" ht="30" customHeight="1" x14ac:dyDescent="0.3">
      <c r="E254" s="7"/>
      <c r="F254" s="6"/>
      <c r="G254" s="8"/>
      <c r="H254" s="6"/>
    </row>
    <row r="255" spans="5:8" ht="30" customHeight="1" x14ac:dyDescent="0.3">
      <c r="E255" s="7"/>
      <c r="F255" s="6"/>
      <c r="G255" s="8"/>
      <c r="H255" s="6"/>
    </row>
    <row r="256" spans="5:8" ht="30" customHeight="1" x14ac:dyDescent="0.3">
      <c r="E256" s="7"/>
      <c r="F256" s="6"/>
      <c r="G256" s="8"/>
      <c r="H256" s="6"/>
    </row>
    <row r="257" spans="5:8" ht="30" customHeight="1" x14ac:dyDescent="0.3">
      <c r="E257" s="7"/>
      <c r="F257" s="6"/>
      <c r="G257" s="8"/>
      <c r="H257" s="6"/>
    </row>
    <row r="258" spans="5:8" ht="30" customHeight="1" x14ac:dyDescent="0.3">
      <c r="E258" s="7"/>
      <c r="F258" s="6"/>
      <c r="G258" s="8"/>
      <c r="H258" s="6"/>
    </row>
    <row r="259" spans="5:8" ht="30" customHeight="1" x14ac:dyDescent="0.3">
      <c r="E259" s="7"/>
      <c r="F259" s="6"/>
      <c r="G259" s="8"/>
      <c r="H259" s="6"/>
    </row>
    <row r="260" spans="5:8" ht="30" customHeight="1" x14ac:dyDescent="0.3">
      <c r="E260" s="7"/>
      <c r="F260" s="6"/>
      <c r="G260" s="8"/>
      <c r="H260" s="6"/>
    </row>
    <row r="261" spans="5:8" ht="30" customHeight="1" x14ac:dyDescent="0.3">
      <c r="E261" s="7"/>
      <c r="F261" s="6"/>
      <c r="G261" s="8"/>
      <c r="H261" s="6"/>
    </row>
    <row r="262" spans="5:8" ht="30" customHeight="1" x14ac:dyDescent="0.3">
      <c r="E262" s="7"/>
      <c r="F262" s="6"/>
      <c r="G262" s="8"/>
      <c r="H262" s="6"/>
    </row>
    <row r="263" spans="5:8" ht="30" customHeight="1" x14ac:dyDescent="0.3">
      <c r="E263" s="7"/>
      <c r="F263" s="6"/>
      <c r="G263" s="8"/>
      <c r="H263" s="6"/>
    </row>
    <row r="264" spans="5:8" ht="30" customHeight="1" x14ac:dyDescent="0.3">
      <c r="E264" s="7"/>
      <c r="F264" s="6"/>
      <c r="G264" s="8"/>
      <c r="H264" s="6"/>
    </row>
    <row r="265" spans="5:8" ht="30" customHeight="1" x14ac:dyDescent="0.3">
      <c r="E265" s="7"/>
      <c r="F265" s="6"/>
      <c r="G265" s="8"/>
      <c r="H265" s="6"/>
    </row>
    <row r="266" spans="5:8" ht="30" customHeight="1" x14ac:dyDescent="0.3">
      <c r="E266" s="7"/>
      <c r="F266" s="6"/>
      <c r="G266" s="8"/>
      <c r="H266" s="6"/>
    </row>
    <row r="267" spans="5:8" ht="30" customHeight="1" x14ac:dyDescent="0.3">
      <c r="E267" s="7"/>
      <c r="F267" s="6"/>
      <c r="G267" s="8"/>
      <c r="H267" s="6"/>
    </row>
    <row r="268" spans="5:8" ht="30" customHeight="1" x14ac:dyDescent="0.3">
      <c r="E268" s="7"/>
      <c r="F268" s="6"/>
      <c r="G268" s="8"/>
      <c r="H268" s="6"/>
    </row>
    <row r="269" spans="5:8" ht="30" customHeight="1" x14ac:dyDescent="0.3">
      <c r="E269" s="7"/>
      <c r="F269" s="6"/>
      <c r="G269" s="8"/>
      <c r="H269" s="6"/>
    </row>
    <row r="270" spans="5:8" ht="30" customHeight="1" x14ac:dyDescent="0.3">
      <c r="E270" s="7"/>
      <c r="F270" s="6"/>
      <c r="G270" s="8"/>
      <c r="H270" s="6"/>
    </row>
    <row r="271" spans="5:8" ht="30" customHeight="1" x14ac:dyDescent="0.3">
      <c r="E271" s="7"/>
      <c r="F271" s="6"/>
      <c r="G271" s="8"/>
      <c r="H271" s="6"/>
    </row>
    <row r="272" spans="5:8" ht="30" customHeight="1" x14ac:dyDescent="0.3">
      <c r="E272" s="7"/>
      <c r="F272" s="6"/>
      <c r="G272" s="8"/>
      <c r="H272" s="6"/>
    </row>
    <row r="273" spans="5:8" ht="30" customHeight="1" x14ac:dyDescent="0.3">
      <c r="E273" s="7"/>
      <c r="F273" s="6"/>
      <c r="G273" s="8"/>
      <c r="H273" s="6"/>
    </row>
    <row r="274" spans="5:8" ht="30" customHeight="1" x14ac:dyDescent="0.3">
      <c r="E274" s="7"/>
      <c r="F274" s="6"/>
      <c r="G274" s="8"/>
      <c r="H274" s="6"/>
    </row>
    <row r="275" spans="5:8" ht="30" customHeight="1" x14ac:dyDescent="0.3">
      <c r="E275" s="7"/>
      <c r="F275" s="6"/>
      <c r="G275" s="8"/>
      <c r="H275" s="6"/>
    </row>
    <row r="276" spans="5:8" ht="30" customHeight="1" x14ac:dyDescent="0.3">
      <c r="E276" s="7"/>
      <c r="F276" s="6"/>
      <c r="G276" s="8"/>
      <c r="H276" s="6"/>
    </row>
    <row r="277" spans="5:8" ht="30" customHeight="1" x14ac:dyDescent="0.3">
      <c r="E277" s="7"/>
      <c r="F277" s="6"/>
      <c r="G277" s="8"/>
      <c r="H277" s="6"/>
    </row>
    <row r="278" spans="5:8" ht="30" customHeight="1" x14ac:dyDescent="0.3">
      <c r="E278" s="7"/>
      <c r="F278" s="6"/>
      <c r="G278" s="8"/>
      <c r="H278" s="6"/>
    </row>
    <row r="279" spans="5:8" ht="30" customHeight="1" x14ac:dyDescent="0.3">
      <c r="E279" s="7"/>
      <c r="F279" s="6"/>
      <c r="G279" s="8"/>
      <c r="H279" s="6"/>
    </row>
    <row r="280" spans="5:8" ht="30" customHeight="1" x14ac:dyDescent="0.3">
      <c r="E280" s="7"/>
      <c r="F280" s="6"/>
      <c r="G280" s="8"/>
      <c r="H280" s="6"/>
    </row>
    <row r="281" spans="5:8" ht="30" customHeight="1" x14ac:dyDescent="0.3">
      <c r="E281" s="7"/>
      <c r="F281" s="6"/>
      <c r="G281" s="8"/>
      <c r="H281" s="6"/>
    </row>
    <row r="282" spans="5:8" ht="30" customHeight="1" x14ac:dyDescent="0.3">
      <c r="E282" s="7"/>
      <c r="F282" s="6"/>
      <c r="G282" s="8"/>
      <c r="H282" s="6"/>
    </row>
    <row r="283" spans="5:8" ht="30" customHeight="1" x14ac:dyDescent="0.3">
      <c r="E283" s="7"/>
      <c r="F283" s="6"/>
      <c r="G283" s="8"/>
      <c r="H283" s="6"/>
    </row>
    <row r="284" spans="5:8" ht="30" customHeight="1" x14ac:dyDescent="0.3">
      <c r="E284" s="7"/>
      <c r="F284" s="6"/>
      <c r="G284" s="8"/>
      <c r="H284" s="6"/>
    </row>
    <row r="285" spans="5:8" ht="30" customHeight="1" x14ac:dyDescent="0.3">
      <c r="E285" s="7"/>
      <c r="F285" s="6"/>
      <c r="G285" s="8"/>
      <c r="H285" s="6"/>
    </row>
    <row r="286" spans="5:8" ht="30" customHeight="1" x14ac:dyDescent="0.3">
      <c r="E286" s="7"/>
      <c r="F286" s="6"/>
      <c r="G286" s="8"/>
      <c r="H286" s="6"/>
    </row>
    <row r="287" spans="5:8" ht="30" customHeight="1" x14ac:dyDescent="0.3">
      <c r="E287" s="7"/>
      <c r="F287" s="6"/>
      <c r="G287" s="8"/>
      <c r="H287" s="6"/>
    </row>
    <row r="288" spans="5:8" ht="30" customHeight="1" x14ac:dyDescent="0.3">
      <c r="E288" s="7"/>
      <c r="F288" s="6"/>
      <c r="G288" s="8"/>
      <c r="H288" s="6"/>
    </row>
    <row r="289" spans="5:8" ht="30" customHeight="1" x14ac:dyDescent="0.3">
      <c r="E289" s="7"/>
      <c r="F289" s="6"/>
      <c r="G289" s="8"/>
      <c r="H289" s="6"/>
    </row>
    <row r="290" spans="5:8" ht="30" customHeight="1" x14ac:dyDescent="0.3">
      <c r="E290" s="7"/>
      <c r="F290" s="6"/>
      <c r="G290" s="8"/>
      <c r="H290" s="6"/>
    </row>
    <row r="291" spans="5:8" ht="30" customHeight="1" x14ac:dyDescent="0.3">
      <c r="E291" s="7"/>
      <c r="F291" s="6"/>
      <c r="G291" s="8"/>
      <c r="H291" s="6"/>
    </row>
    <row r="292" spans="5:8" ht="30" customHeight="1" x14ac:dyDescent="0.3">
      <c r="E292" s="7"/>
      <c r="F292" s="6"/>
      <c r="G292" s="8"/>
      <c r="H292" s="6"/>
    </row>
    <row r="293" spans="5:8" ht="30" customHeight="1" x14ac:dyDescent="0.3">
      <c r="E293" s="7"/>
      <c r="F293" s="6"/>
      <c r="G293" s="8"/>
      <c r="H293" s="6"/>
    </row>
    <row r="294" spans="5:8" ht="30" customHeight="1" x14ac:dyDescent="0.3">
      <c r="E294" s="7"/>
      <c r="F294" s="6"/>
      <c r="G294" s="8"/>
      <c r="H294" s="6"/>
    </row>
    <row r="295" spans="5:8" ht="30" customHeight="1" x14ac:dyDescent="0.3">
      <c r="E295" s="7"/>
      <c r="F295" s="6"/>
      <c r="G295" s="8"/>
      <c r="H295" s="6"/>
    </row>
    <row r="296" spans="5:8" ht="30" customHeight="1" x14ac:dyDescent="0.3">
      <c r="E296" s="7"/>
      <c r="F296" s="6"/>
      <c r="G296" s="8"/>
      <c r="H296" s="6"/>
    </row>
    <row r="297" spans="5:8" ht="30" customHeight="1" x14ac:dyDescent="0.3">
      <c r="E297" s="7"/>
      <c r="F297" s="6"/>
      <c r="G297" s="8"/>
      <c r="H297" s="6"/>
    </row>
    <row r="298" spans="5:8" ht="30" customHeight="1" x14ac:dyDescent="0.3">
      <c r="E298" s="7"/>
      <c r="F298" s="6"/>
      <c r="G298" s="8"/>
      <c r="H298" s="6"/>
    </row>
    <row r="299" spans="5:8" ht="30" customHeight="1" x14ac:dyDescent="0.3">
      <c r="E299" s="7"/>
      <c r="F299" s="6"/>
      <c r="G299" s="8"/>
      <c r="H299" s="6"/>
    </row>
    <row r="300" spans="5:8" ht="30" customHeight="1" x14ac:dyDescent="0.3">
      <c r="E300" s="7"/>
      <c r="F300" s="6"/>
      <c r="G300" s="8"/>
      <c r="H300" s="6"/>
    </row>
    <row r="301" spans="5:8" ht="30" customHeight="1" x14ac:dyDescent="0.3">
      <c r="E301" s="7"/>
      <c r="F301" s="6"/>
      <c r="G301" s="8"/>
      <c r="H301" s="6"/>
    </row>
    <row r="302" spans="5:8" ht="30" customHeight="1" x14ac:dyDescent="0.3">
      <c r="E302" s="7"/>
      <c r="F302" s="6"/>
      <c r="G302" s="8"/>
      <c r="H302" s="6"/>
    </row>
    <row r="303" spans="5:8" ht="30" customHeight="1" x14ac:dyDescent="0.3">
      <c r="E303" s="7"/>
      <c r="F303" s="6"/>
      <c r="G303" s="8"/>
      <c r="H303" s="6"/>
    </row>
    <row r="304" spans="5:8" ht="30" customHeight="1" x14ac:dyDescent="0.3">
      <c r="E304" s="7"/>
      <c r="F304" s="6"/>
      <c r="G304" s="8"/>
      <c r="H304" s="6"/>
    </row>
    <row r="305" spans="5:8" ht="30" customHeight="1" x14ac:dyDescent="0.3">
      <c r="E305" s="7"/>
      <c r="F305" s="6"/>
      <c r="G305" s="8"/>
      <c r="H305" s="6"/>
    </row>
    <row r="306" spans="5:8" ht="30" customHeight="1" x14ac:dyDescent="0.3">
      <c r="E306" s="7"/>
      <c r="F306" s="6"/>
      <c r="G306" s="8"/>
      <c r="H306" s="6"/>
    </row>
    <row r="307" spans="5:8" ht="30" customHeight="1" x14ac:dyDescent="0.3">
      <c r="E307" s="7"/>
      <c r="F307" s="6"/>
      <c r="G307" s="8"/>
      <c r="H307" s="6"/>
    </row>
    <row r="308" spans="5:8" ht="30" customHeight="1" x14ac:dyDescent="0.3">
      <c r="E308" s="7"/>
      <c r="F308" s="6"/>
      <c r="G308" s="8"/>
      <c r="H308" s="6"/>
    </row>
    <row r="309" spans="5:8" ht="30" customHeight="1" x14ac:dyDescent="0.3">
      <c r="E309" s="7"/>
      <c r="F309" s="6"/>
      <c r="G309" s="8"/>
      <c r="H309" s="6"/>
    </row>
    <row r="310" spans="5:8" ht="30" customHeight="1" x14ac:dyDescent="0.3">
      <c r="E310" s="7"/>
      <c r="F310" s="6"/>
      <c r="G310" s="8"/>
      <c r="H310" s="6"/>
    </row>
    <row r="311" spans="5:8" ht="30" customHeight="1" x14ac:dyDescent="0.3">
      <c r="E311" s="7"/>
      <c r="F311" s="6"/>
      <c r="G311" s="8"/>
      <c r="H311" s="6"/>
    </row>
    <row r="312" spans="5:8" ht="30" customHeight="1" x14ac:dyDescent="0.3">
      <c r="E312" s="7"/>
      <c r="F312" s="6"/>
      <c r="G312" s="8"/>
      <c r="H312" s="6"/>
    </row>
    <row r="313" spans="5:8" ht="30" customHeight="1" x14ac:dyDescent="0.3">
      <c r="E313" s="7"/>
      <c r="F313" s="6"/>
      <c r="G313" s="8"/>
      <c r="H313" s="6"/>
    </row>
    <row r="314" spans="5:8" ht="30" customHeight="1" x14ac:dyDescent="0.3">
      <c r="E314" s="7"/>
      <c r="F314" s="6"/>
      <c r="G314" s="8"/>
      <c r="H314" s="6"/>
    </row>
    <row r="315" spans="5:8" ht="30" customHeight="1" x14ac:dyDescent="0.3">
      <c r="E315" s="7"/>
      <c r="F315" s="6"/>
      <c r="G315" s="8"/>
      <c r="H315" s="6"/>
    </row>
    <row r="316" spans="5:8" ht="30" customHeight="1" x14ac:dyDescent="0.3">
      <c r="E316" s="7"/>
      <c r="F316" s="6"/>
      <c r="G316" s="8"/>
      <c r="H316" s="6"/>
    </row>
    <row r="317" spans="5:8" ht="30" customHeight="1" x14ac:dyDescent="0.3">
      <c r="E317" s="7"/>
      <c r="F317" s="6"/>
      <c r="G317" s="8"/>
      <c r="H317" s="6"/>
    </row>
    <row r="318" spans="5:8" ht="30" customHeight="1" x14ac:dyDescent="0.3">
      <c r="E318" s="7"/>
      <c r="F318" s="6"/>
      <c r="G318" s="8"/>
      <c r="H318" s="6"/>
    </row>
    <row r="319" spans="5:8" ht="30" customHeight="1" x14ac:dyDescent="0.3">
      <c r="E319" s="7"/>
      <c r="F319" s="6"/>
      <c r="G319" s="8"/>
      <c r="H319" s="6"/>
    </row>
    <row r="320" spans="5:8" ht="30" customHeight="1" x14ac:dyDescent="0.3">
      <c r="E320" s="7"/>
      <c r="F320" s="6"/>
      <c r="G320" s="8"/>
      <c r="H320" s="6"/>
    </row>
    <row r="321" spans="5:8" ht="30" customHeight="1" x14ac:dyDescent="0.3">
      <c r="E321" s="7"/>
      <c r="F321" s="6"/>
      <c r="G321" s="8"/>
      <c r="H321" s="6"/>
    </row>
    <row r="322" spans="5:8" ht="30" customHeight="1" x14ac:dyDescent="0.3">
      <c r="E322" s="7"/>
      <c r="F322" s="6"/>
      <c r="G322" s="8"/>
      <c r="H322" s="6"/>
    </row>
    <row r="323" spans="5:8" ht="30" customHeight="1" x14ac:dyDescent="0.3">
      <c r="E323" s="7"/>
      <c r="F323" s="6"/>
      <c r="G323" s="8"/>
      <c r="H323" s="6"/>
    </row>
    <row r="324" spans="5:8" ht="30" customHeight="1" x14ac:dyDescent="0.3">
      <c r="E324" s="7"/>
      <c r="F324" s="6"/>
      <c r="G324" s="8"/>
      <c r="H324" s="6"/>
    </row>
    <row r="325" spans="5:8" ht="30" customHeight="1" x14ac:dyDescent="0.3">
      <c r="E325" s="7"/>
      <c r="F325" s="6"/>
      <c r="G325" s="8"/>
      <c r="H325" s="6"/>
    </row>
    <row r="326" spans="5:8" ht="30" customHeight="1" x14ac:dyDescent="0.3">
      <c r="E326" s="7"/>
      <c r="F326" s="6"/>
      <c r="G326" s="8"/>
      <c r="H326" s="6"/>
    </row>
    <row r="327" spans="5:8" ht="30" customHeight="1" x14ac:dyDescent="0.3">
      <c r="E327" s="7"/>
      <c r="F327" s="6"/>
      <c r="G327" s="8"/>
      <c r="H327" s="6"/>
    </row>
    <row r="328" spans="5:8" ht="30" customHeight="1" x14ac:dyDescent="0.3">
      <c r="E328" s="7"/>
      <c r="F328" s="6"/>
      <c r="G328" s="8"/>
      <c r="H328" s="6"/>
    </row>
    <row r="329" spans="5:8" ht="30" customHeight="1" x14ac:dyDescent="0.3">
      <c r="E329" s="7"/>
      <c r="F329" s="6"/>
      <c r="G329" s="8"/>
      <c r="H329" s="6"/>
    </row>
    <row r="330" spans="5:8" ht="30" customHeight="1" x14ac:dyDescent="0.3">
      <c r="E330" s="7"/>
      <c r="F330" s="6"/>
      <c r="G330" s="8"/>
      <c r="H330" s="6"/>
    </row>
    <row r="331" spans="5:8" ht="30" customHeight="1" x14ac:dyDescent="0.3">
      <c r="E331" s="7"/>
      <c r="F331" s="6"/>
      <c r="G331" s="8"/>
      <c r="H331" s="6"/>
    </row>
    <row r="332" spans="5:8" ht="30" customHeight="1" x14ac:dyDescent="0.3">
      <c r="E332" s="7"/>
      <c r="F332" s="6"/>
      <c r="G332" s="8"/>
      <c r="H332" s="6"/>
    </row>
    <row r="333" spans="5:8" ht="30" customHeight="1" x14ac:dyDescent="0.3">
      <c r="E333" s="7"/>
      <c r="F333" s="6"/>
      <c r="G333" s="8"/>
      <c r="H333" s="6"/>
    </row>
    <row r="334" spans="5:8" ht="30" customHeight="1" x14ac:dyDescent="0.3">
      <c r="E334" s="7"/>
      <c r="F334" s="6"/>
      <c r="G334" s="8"/>
      <c r="H334" s="6"/>
    </row>
    <row r="335" spans="5:8" ht="30" customHeight="1" x14ac:dyDescent="0.3">
      <c r="E335" s="7"/>
      <c r="F335" s="6"/>
      <c r="G335" s="8"/>
      <c r="H335" s="6"/>
    </row>
    <row r="336" spans="5:8" ht="30" customHeight="1" x14ac:dyDescent="0.3">
      <c r="E336" s="7"/>
      <c r="F336" s="6"/>
      <c r="G336" s="8"/>
      <c r="H336" s="6"/>
    </row>
    <row r="337" spans="5:8" ht="30" customHeight="1" x14ac:dyDescent="0.3">
      <c r="E337" s="7"/>
      <c r="F337" s="6"/>
      <c r="G337" s="8"/>
      <c r="H337" s="6"/>
    </row>
    <row r="338" spans="5:8" ht="30" customHeight="1" x14ac:dyDescent="0.3">
      <c r="E338" s="7"/>
      <c r="F338" s="6"/>
      <c r="G338" s="8"/>
      <c r="H338" s="6"/>
    </row>
    <row r="339" spans="5:8" ht="30" customHeight="1" x14ac:dyDescent="0.3">
      <c r="E339" s="7"/>
      <c r="F339" s="6"/>
      <c r="G339" s="8"/>
      <c r="H339" s="6"/>
    </row>
    <row r="340" spans="5:8" ht="30" customHeight="1" x14ac:dyDescent="0.3">
      <c r="E340" s="7"/>
      <c r="F340" s="6"/>
      <c r="G340" s="8"/>
      <c r="H340" s="6"/>
    </row>
    <row r="341" spans="5:8" ht="30" customHeight="1" x14ac:dyDescent="0.3">
      <c r="E341" s="7"/>
      <c r="F341" s="6"/>
      <c r="G341" s="8"/>
      <c r="H341" s="6"/>
    </row>
    <row r="342" spans="5:8" ht="30" customHeight="1" x14ac:dyDescent="0.3">
      <c r="E342" s="7"/>
      <c r="F342" s="6"/>
      <c r="G342" s="8"/>
      <c r="H342" s="6"/>
    </row>
    <row r="343" spans="5:8" ht="30" customHeight="1" x14ac:dyDescent="0.3">
      <c r="E343" s="7"/>
      <c r="F343" s="6"/>
      <c r="G343" s="8"/>
      <c r="H343" s="6"/>
    </row>
    <row r="344" spans="5:8" ht="30" customHeight="1" x14ac:dyDescent="0.3">
      <c r="E344" s="7"/>
      <c r="F344" s="6"/>
      <c r="G344" s="8"/>
      <c r="H344" s="6"/>
    </row>
    <row r="345" spans="5:8" ht="30" customHeight="1" x14ac:dyDescent="0.3">
      <c r="E345" s="7"/>
      <c r="F345" s="6"/>
      <c r="G345" s="8"/>
      <c r="H345" s="6"/>
    </row>
    <row r="346" spans="5:8" ht="30" customHeight="1" x14ac:dyDescent="0.3">
      <c r="E346" s="7"/>
      <c r="F346" s="6"/>
      <c r="G346" s="8"/>
      <c r="H346" s="6"/>
    </row>
    <row r="347" spans="5:8" ht="30" customHeight="1" x14ac:dyDescent="0.3">
      <c r="E347" s="7"/>
      <c r="F347" s="6"/>
      <c r="G347" s="8"/>
      <c r="H347" s="6"/>
    </row>
    <row r="348" spans="5:8" ht="30" customHeight="1" x14ac:dyDescent="0.3">
      <c r="E348" s="7"/>
      <c r="F348" s="6"/>
      <c r="G348" s="8"/>
      <c r="H348" s="6"/>
    </row>
    <row r="349" spans="5:8" ht="30" customHeight="1" x14ac:dyDescent="0.3">
      <c r="E349" s="7"/>
      <c r="F349" s="6"/>
      <c r="G349" s="8"/>
      <c r="H349" s="6"/>
    </row>
    <row r="350" spans="5:8" ht="30" customHeight="1" x14ac:dyDescent="0.3">
      <c r="E350" s="7"/>
      <c r="F350" s="6"/>
      <c r="G350" s="8"/>
      <c r="H350" s="6"/>
    </row>
    <row r="351" spans="5:8" ht="30" customHeight="1" x14ac:dyDescent="0.3">
      <c r="E351" s="7"/>
      <c r="F351" s="6"/>
      <c r="G351" s="8"/>
      <c r="H351" s="6"/>
    </row>
    <row r="352" spans="5:8" ht="30" customHeight="1" x14ac:dyDescent="0.3">
      <c r="E352" s="7"/>
      <c r="F352" s="6"/>
      <c r="G352" s="8"/>
      <c r="H352" s="6"/>
    </row>
    <row r="353" spans="5:8" ht="30" customHeight="1" x14ac:dyDescent="0.3">
      <c r="E353" s="7"/>
      <c r="F353" s="6"/>
      <c r="G353" s="8"/>
      <c r="H353" s="6"/>
    </row>
    <row r="354" spans="5:8" ht="30" customHeight="1" x14ac:dyDescent="0.3">
      <c r="E354" s="7"/>
      <c r="F354" s="6"/>
      <c r="G354" s="8"/>
      <c r="H354" s="6"/>
    </row>
    <row r="355" spans="5:8" ht="30" customHeight="1" x14ac:dyDescent="0.3">
      <c r="E355" s="7"/>
      <c r="F355" s="6"/>
      <c r="G355" s="8"/>
      <c r="H355" s="6"/>
    </row>
    <row r="356" spans="5:8" ht="30" customHeight="1" x14ac:dyDescent="0.3">
      <c r="E356" s="7"/>
      <c r="F356" s="6"/>
      <c r="G356" s="8"/>
      <c r="H356" s="6"/>
    </row>
    <row r="357" spans="5:8" ht="30" customHeight="1" x14ac:dyDescent="0.3">
      <c r="E357" s="7"/>
      <c r="F357" s="6"/>
      <c r="G357" s="8"/>
      <c r="H357" s="6"/>
    </row>
    <row r="358" spans="5:8" ht="30" customHeight="1" x14ac:dyDescent="0.3">
      <c r="E358" s="7"/>
      <c r="F358" s="6"/>
      <c r="G358" s="8"/>
      <c r="H358" s="6"/>
    </row>
    <row r="359" spans="5:8" ht="30" customHeight="1" x14ac:dyDescent="0.3">
      <c r="E359" s="7"/>
      <c r="F359" s="6"/>
      <c r="G359" s="8"/>
      <c r="H359" s="6"/>
    </row>
    <row r="360" spans="5:8" ht="30" customHeight="1" x14ac:dyDescent="0.3">
      <c r="E360" s="7"/>
      <c r="F360" s="6"/>
      <c r="G360" s="8"/>
      <c r="H360" s="6"/>
    </row>
    <row r="361" spans="5:8" ht="30" customHeight="1" x14ac:dyDescent="0.3">
      <c r="E361" s="7"/>
      <c r="F361" s="6"/>
      <c r="G361" s="8"/>
      <c r="H361" s="6"/>
    </row>
    <row r="362" spans="5:8" ht="30" customHeight="1" x14ac:dyDescent="0.3">
      <c r="E362" s="7"/>
      <c r="F362" s="6"/>
      <c r="G362" s="8"/>
      <c r="H362" s="6"/>
    </row>
    <row r="363" spans="5:8" ht="30" customHeight="1" x14ac:dyDescent="0.3">
      <c r="E363" s="7"/>
      <c r="F363" s="6"/>
      <c r="G363" s="8"/>
      <c r="H363" s="6"/>
    </row>
    <row r="364" spans="5:8" ht="30" customHeight="1" x14ac:dyDescent="0.3">
      <c r="E364" s="7"/>
      <c r="F364" s="6"/>
      <c r="G364" s="8"/>
      <c r="H364" s="6"/>
    </row>
    <row r="365" spans="5:8" ht="30" customHeight="1" x14ac:dyDescent="0.3">
      <c r="E365" s="7"/>
      <c r="F365" s="6"/>
      <c r="G365" s="8"/>
      <c r="H365" s="6"/>
    </row>
    <row r="366" spans="5:8" ht="30" customHeight="1" x14ac:dyDescent="0.3">
      <c r="E366" s="7"/>
      <c r="F366" s="6"/>
      <c r="G366" s="8"/>
      <c r="H366" s="6"/>
    </row>
    <row r="367" spans="5:8" ht="30" customHeight="1" x14ac:dyDescent="0.3">
      <c r="E367" s="7"/>
      <c r="F367" s="6"/>
      <c r="G367" s="8"/>
      <c r="H367" s="6"/>
    </row>
    <row r="368" spans="5:8" ht="30" customHeight="1" x14ac:dyDescent="0.3">
      <c r="E368" s="7"/>
      <c r="F368" s="6"/>
      <c r="G368" s="8"/>
      <c r="H368" s="6"/>
    </row>
    <row r="369" spans="5:8" ht="30" customHeight="1" x14ac:dyDescent="0.3">
      <c r="E369" s="7"/>
      <c r="F369" s="6"/>
      <c r="G369" s="8"/>
      <c r="H369" s="6"/>
    </row>
    <row r="370" spans="5:8" ht="30" customHeight="1" x14ac:dyDescent="0.3">
      <c r="E370" s="7"/>
      <c r="F370" s="6"/>
      <c r="G370" s="8"/>
      <c r="H370" s="6"/>
    </row>
    <row r="371" spans="5:8" ht="30" customHeight="1" x14ac:dyDescent="0.3">
      <c r="E371" s="7"/>
      <c r="F371" s="6"/>
      <c r="G371" s="8"/>
      <c r="H371" s="6"/>
    </row>
    <row r="372" spans="5:8" ht="30" customHeight="1" x14ac:dyDescent="0.3">
      <c r="E372" s="7"/>
      <c r="F372" s="6"/>
      <c r="G372" s="8"/>
      <c r="H372" s="6"/>
    </row>
    <row r="373" spans="5:8" ht="30" customHeight="1" x14ac:dyDescent="0.3">
      <c r="E373" s="7"/>
      <c r="F373" s="6"/>
      <c r="G373" s="8"/>
      <c r="H373" s="6"/>
    </row>
    <row r="374" spans="5:8" ht="30" customHeight="1" x14ac:dyDescent="0.3">
      <c r="E374" s="7"/>
      <c r="F374" s="6"/>
      <c r="G374" s="8"/>
      <c r="H374" s="6"/>
    </row>
    <row r="375" spans="5:8" ht="30" customHeight="1" x14ac:dyDescent="0.3">
      <c r="E375" s="7"/>
      <c r="F375" s="6"/>
      <c r="G375" s="8"/>
      <c r="H375" s="6"/>
    </row>
    <row r="376" spans="5:8" ht="30" customHeight="1" x14ac:dyDescent="0.3">
      <c r="E376" s="7"/>
      <c r="F376" s="6"/>
      <c r="G376" s="8"/>
      <c r="H376" s="6"/>
    </row>
    <row r="377" spans="5:8" ht="30" customHeight="1" x14ac:dyDescent="0.3">
      <c r="E377" s="7"/>
      <c r="F377" s="6"/>
      <c r="G377" s="8"/>
      <c r="H377" s="6"/>
    </row>
    <row r="378" spans="5:8" ht="30" customHeight="1" x14ac:dyDescent="0.3">
      <c r="E378" s="7"/>
      <c r="F378" s="6"/>
      <c r="G378" s="8"/>
      <c r="H378" s="6"/>
    </row>
    <row r="379" spans="5:8" ht="30" customHeight="1" x14ac:dyDescent="0.3">
      <c r="E379" s="7"/>
      <c r="F379" s="6"/>
      <c r="G379" s="8"/>
      <c r="H379" s="6"/>
    </row>
    <row r="380" spans="5:8" ht="30" customHeight="1" x14ac:dyDescent="0.3">
      <c r="E380" s="7"/>
      <c r="F380" s="6"/>
      <c r="G380" s="8"/>
      <c r="H380" s="6"/>
    </row>
    <row r="381" spans="5:8" ht="30" customHeight="1" x14ac:dyDescent="0.3">
      <c r="E381" s="7"/>
      <c r="F381" s="6"/>
      <c r="G381" s="8"/>
      <c r="H381" s="6"/>
    </row>
    <row r="382" spans="5:8" ht="30" customHeight="1" x14ac:dyDescent="0.3">
      <c r="E382" s="7"/>
      <c r="F382" s="6"/>
      <c r="G382" s="8"/>
      <c r="H382" s="6"/>
    </row>
    <row r="383" spans="5:8" ht="30" customHeight="1" x14ac:dyDescent="0.3">
      <c r="E383" s="7"/>
      <c r="F383" s="6"/>
      <c r="G383" s="8"/>
      <c r="H383" s="6"/>
    </row>
    <row r="384" spans="5:8" ht="30" customHeight="1" x14ac:dyDescent="0.3">
      <c r="E384" s="7"/>
      <c r="F384" s="6"/>
      <c r="G384" s="8"/>
      <c r="H384" s="6"/>
    </row>
    <row r="385" spans="5:8" ht="30" customHeight="1" x14ac:dyDescent="0.3">
      <c r="E385" s="7"/>
      <c r="F385" s="6"/>
      <c r="G385" s="8"/>
      <c r="H385" s="6"/>
    </row>
    <row r="386" spans="5:8" ht="30" customHeight="1" x14ac:dyDescent="0.3">
      <c r="E386" s="7"/>
      <c r="F386" s="6"/>
      <c r="G386" s="8"/>
      <c r="H386" s="6"/>
    </row>
    <row r="387" spans="5:8" ht="30" customHeight="1" x14ac:dyDescent="0.3">
      <c r="E387" s="7"/>
      <c r="F387" s="6"/>
      <c r="G387" s="8"/>
      <c r="H387" s="6"/>
    </row>
    <row r="388" spans="5:8" ht="30" customHeight="1" x14ac:dyDescent="0.3">
      <c r="E388" s="7"/>
      <c r="F388" s="6"/>
      <c r="G388" s="8"/>
      <c r="H388" s="6"/>
    </row>
    <row r="389" spans="5:8" ht="30" customHeight="1" x14ac:dyDescent="0.3">
      <c r="E389" s="7"/>
      <c r="F389" s="6"/>
      <c r="G389" s="8"/>
      <c r="H389" s="6"/>
    </row>
    <row r="390" spans="5:8" ht="30" customHeight="1" x14ac:dyDescent="0.3">
      <c r="E390" s="7"/>
      <c r="F390" s="6"/>
      <c r="G390" s="8"/>
      <c r="H390" s="6"/>
    </row>
    <row r="391" spans="5:8" ht="30" customHeight="1" x14ac:dyDescent="0.3">
      <c r="E391" s="7"/>
      <c r="F391" s="6"/>
      <c r="G391" s="8"/>
      <c r="H391" s="6"/>
    </row>
    <row r="392" spans="5:8" ht="30" customHeight="1" x14ac:dyDescent="0.3">
      <c r="E392" s="7"/>
      <c r="F392" s="6"/>
      <c r="G392" s="8"/>
      <c r="H392" s="6"/>
    </row>
    <row r="393" spans="5:8" ht="30" customHeight="1" x14ac:dyDescent="0.3">
      <c r="E393" s="7"/>
      <c r="F393" s="6"/>
      <c r="G393" s="8"/>
      <c r="H393" s="6"/>
    </row>
    <row r="394" spans="5:8" ht="30" customHeight="1" x14ac:dyDescent="0.3">
      <c r="E394" s="7"/>
      <c r="F394" s="6"/>
      <c r="G394" s="8"/>
      <c r="H394" s="6"/>
    </row>
    <row r="395" spans="5:8" ht="30" customHeight="1" x14ac:dyDescent="0.3">
      <c r="E395" s="7"/>
      <c r="F395" s="6"/>
      <c r="G395" s="8"/>
      <c r="H395" s="6"/>
    </row>
    <row r="396" spans="5:8" ht="30" customHeight="1" x14ac:dyDescent="0.3">
      <c r="E396" s="7"/>
      <c r="F396" s="6"/>
      <c r="G396" s="8"/>
      <c r="H396" s="6"/>
    </row>
    <row r="397" spans="5:8" ht="30" customHeight="1" x14ac:dyDescent="0.3">
      <c r="E397" s="7"/>
      <c r="F397" s="6"/>
      <c r="G397" s="8"/>
      <c r="H397" s="6"/>
    </row>
    <row r="398" spans="5:8" ht="30" customHeight="1" x14ac:dyDescent="0.3">
      <c r="E398" s="7"/>
      <c r="F398" s="6"/>
      <c r="G398" s="8"/>
      <c r="H398" s="6"/>
    </row>
    <row r="399" spans="5:8" ht="30" customHeight="1" x14ac:dyDescent="0.3">
      <c r="E399" s="7"/>
      <c r="F399" s="6"/>
      <c r="G399" s="8"/>
      <c r="H399" s="6"/>
    </row>
    <row r="400" spans="5:8" ht="30" customHeight="1" x14ac:dyDescent="0.3">
      <c r="E400" s="7"/>
      <c r="F400" s="6"/>
      <c r="G400" s="8"/>
      <c r="H400" s="6"/>
    </row>
    <row r="401" spans="5:8" ht="30" customHeight="1" x14ac:dyDescent="0.3">
      <c r="E401" s="7"/>
      <c r="F401" s="6"/>
      <c r="G401" s="8"/>
      <c r="H401" s="6"/>
    </row>
    <row r="402" spans="5:8" ht="30" customHeight="1" x14ac:dyDescent="0.3">
      <c r="E402" s="7"/>
      <c r="F402" s="6"/>
      <c r="G402" s="8"/>
      <c r="H402" s="6"/>
    </row>
    <row r="403" spans="5:8" ht="30" customHeight="1" x14ac:dyDescent="0.3">
      <c r="E403" s="7"/>
      <c r="F403" s="6"/>
      <c r="G403" s="8"/>
      <c r="H403" s="6"/>
    </row>
    <row r="404" spans="5:8" ht="30" customHeight="1" x14ac:dyDescent="0.3">
      <c r="E404" s="7"/>
      <c r="F404" s="6"/>
      <c r="G404" s="8"/>
      <c r="H404" s="6"/>
    </row>
    <row r="405" spans="5:8" ht="30" customHeight="1" x14ac:dyDescent="0.3">
      <c r="E405" s="7"/>
      <c r="F405" s="6"/>
      <c r="G405" s="8"/>
      <c r="H405" s="6"/>
    </row>
    <row r="406" spans="5:8" ht="30" customHeight="1" x14ac:dyDescent="0.3">
      <c r="E406" s="7"/>
      <c r="F406" s="6"/>
      <c r="G406" s="8"/>
      <c r="H406" s="6"/>
    </row>
    <row r="407" spans="5:8" ht="30" customHeight="1" x14ac:dyDescent="0.3">
      <c r="E407" s="7"/>
      <c r="F407" s="6"/>
      <c r="G407" s="8"/>
      <c r="H407" s="6"/>
    </row>
    <row r="408" spans="5:8" ht="30" customHeight="1" x14ac:dyDescent="0.3">
      <c r="E408" s="7"/>
      <c r="F408" s="6"/>
      <c r="G408" s="8"/>
      <c r="H408" s="6"/>
    </row>
    <row r="409" spans="5:8" ht="30" customHeight="1" x14ac:dyDescent="0.3">
      <c r="E409" s="7"/>
      <c r="F409" s="6"/>
      <c r="G409" s="8"/>
      <c r="H409" s="6"/>
    </row>
    <row r="410" spans="5:8" ht="30" customHeight="1" x14ac:dyDescent="0.3">
      <c r="E410" s="7"/>
      <c r="F410" s="6"/>
      <c r="G410" s="8"/>
      <c r="H410" s="6"/>
    </row>
    <row r="411" spans="5:8" ht="30" customHeight="1" x14ac:dyDescent="0.3">
      <c r="E411" s="7"/>
      <c r="F411" s="6"/>
      <c r="G411" s="8"/>
      <c r="H411" s="6"/>
    </row>
    <row r="412" spans="5:8" ht="30" customHeight="1" x14ac:dyDescent="0.3">
      <c r="E412" s="7"/>
      <c r="F412" s="6"/>
      <c r="G412" s="8"/>
      <c r="H412" s="6"/>
    </row>
    <row r="413" spans="5:8" ht="30" customHeight="1" x14ac:dyDescent="0.3">
      <c r="E413" s="7"/>
      <c r="F413" s="6"/>
      <c r="G413" s="8"/>
      <c r="H413" s="6"/>
    </row>
    <row r="414" spans="5:8" ht="30" customHeight="1" x14ac:dyDescent="0.3">
      <c r="E414" s="7"/>
      <c r="F414" s="6"/>
      <c r="G414" s="8"/>
      <c r="H414" s="6"/>
    </row>
    <row r="415" spans="5:8" ht="30" customHeight="1" x14ac:dyDescent="0.3">
      <c r="E415" s="7"/>
      <c r="F415" s="6"/>
      <c r="G415" s="8"/>
      <c r="H415" s="6"/>
    </row>
    <row r="416" spans="5:8" ht="30" customHeight="1" x14ac:dyDescent="0.3">
      <c r="E416" s="7"/>
      <c r="F416" s="6"/>
      <c r="G416" s="8"/>
      <c r="H416" s="6"/>
    </row>
    <row r="417" spans="5:8" ht="30" customHeight="1" x14ac:dyDescent="0.3">
      <c r="E417" s="7"/>
      <c r="F417" s="6"/>
      <c r="G417" s="8"/>
      <c r="H417" s="6"/>
    </row>
    <row r="418" spans="5:8" ht="30" customHeight="1" x14ac:dyDescent="0.3">
      <c r="E418" s="7"/>
      <c r="F418" s="6"/>
      <c r="G418" s="8"/>
      <c r="H418" s="6"/>
    </row>
    <row r="419" spans="5:8" ht="30" customHeight="1" x14ac:dyDescent="0.3">
      <c r="E419" s="7"/>
      <c r="F419" s="6"/>
      <c r="G419" s="8"/>
      <c r="H419" s="6"/>
    </row>
    <row r="420" spans="5:8" ht="30" customHeight="1" x14ac:dyDescent="0.3">
      <c r="E420" s="7"/>
      <c r="F420" s="6"/>
      <c r="G420" s="8"/>
      <c r="H420" s="6"/>
    </row>
    <row r="421" spans="5:8" ht="30" customHeight="1" x14ac:dyDescent="0.3">
      <c r="E421" s="7"/>
      <c r="F421" s="6"/>
      <c r="G421" s="8"/>
      <c r="H421" s="6"/>
    </row>
    <row r="422" spans="5:8" ht="30" customHeight="1" x14ac:dyDescent="0.3">
      <c r="E422" s="7"/>
      <c r="F422" s="6"/>
      <c r="G422" s="8"/>
      <c r="H422" s="6"/>
    </row>
    <row r="423" spans="5:8" ht="30" customHeight="1" x14ac:dyDescent="0.3">
      <c r="E423" s="7"/>
      <c r="F423" s="6"/>
      <c r="G423" s="8"/>
      <c r="H423" s="6"/>
    </row>
    <row r="424" spans="5:8" ht="30" customHeight="1" x14ac:dyDescent="0.3">
      <c r="E424" s="7"/>
      <c r="F424" s="6"/>
      <c r="G424" s="8"/>
      <c r="H424" s="6"/>
    </row>
    <row r="425" spans="5:8" ht="30" customHeight="1" x14ac:dyDescent="0.3">
      <c r="E425" s="7"/>
      <c r="F425" s="6"/>
      <c r="G425" s="8"/>
      <c r="H425" s="6"/>
    </row>
    <row r="426" spans="5:8" ht="30" customHeight="1" x14ac:dyDescent="0.3">
      <c r="E426" s="7"/>
      <c r="F426" s="6"/>
      <c r="G426" s="8"/>
      <c r="H426" s="6"/>
    </row>
    <row r="427" spans="5:8" ht="30" customHeight="1" x14ac:dyDescent="0.3">
      <c r="E427" s="7"/>
      <c r="F427" s="6"/>
      <c r="G427" s="8"/>
      <c r="H427" s="6"/>
    </row>
    <row r="428" spans="5:8" ht="30" customHeight="1" x14ac:dyDescent="0.3">
      <c r="E428" s="7"/>
      <c r="F428" s="6"/>
      <c r="G428" s="8"/>
      <c r="H428" s="6"/>
    </row>
    <row r="429" spans="5:8" ht="30" customHeight="1" x14ac:dyDescent="0.3">
      <c r="E429" s="7"/>
      <c r="F429" s="6"/>
      <c r="G429" s="8"/>
      <c r="H429" s="6"/>
    </row>
    <row r="430" spans="5:8" ht="30" customHeight="1" x14ac:dyDescent="0.3">
      <c r="E430" s="7"/>
      <c r="F430" s="6"/>
      <c r="G430" s="8"/>
      <c r="H430" s="6"/>
    </row>
    <row r="431" spans="5:8" ht="30" customHeight="1" x14ac:dyDescent="0.3">
      <c r="E431" s="7"/>
      <c r="F431" s="6"/>
      <c r="G431" s="8"/>
      <c r="H431" s="6"/>
    </row>
    <row r="432" spans="5:8" ht="30" customHeight="1" x14ac:dyDescent="0.3">
      <c r="E432" s="7"/>
      <c r="F432" s="6"/>
      <c r="G432" s="8"/>
      <c r="H432" s="6"/>
    </row>
    <row r="433" spans="5:8" ht="30" customHeight="1" x14ac:dyDescent="0.3">
      <c r="E433" s="7"/>
      <c r="F433" s="6"/>
      <c r="G433" s="8"/>
      <c r="H433" s="6"/>
    </row>
    <row r="434" spans="5:8" ht="30" customHeight="1" x14ac:dyDescent="0.3">
      <c r="E434" s="7"/>
      <c r="F434" s="6"/>
      <c r="G434" s="8"/>
      <c r="H434" s="6"/>
    </row>
    <row r="435" spans="5:8" ht="30" customHeight="1" x14ac:dyDescent="0.3">
      <c r="E435" s="7"/>
      <c r="F435" s="6"/>
      <c r="G435" s="8"/>
      <c r="H435" s="6"/>
    </row>
    <row r="436" spans="5:8" ht="30" customHeight="1" x14ac:dyDescent="0.3">
      <c r="E436" s="7"/>
      <c r="F436" s="6"/>
      <c r="G436" s="8"/>
      <c r="H436" s="6"/>
    </row>
    <row r="437" spans="5:8" ht="30" customHeight="1" x14ac:dyDescent="0.3">
      <c r="E437" s="7"/>
      <c r="F437" s="6"/>
      <c r="G437" s="8"/>
      <c r="H437" s="6"/>
    </row>
    <row r="438" spans="5:8" ht="30" customHeight="1" x14ac:dyDescent="0.3">
      <c r="E438" s="7"/>
      <c r="F438" s="6"/>
      <c r="G438" s="8"/>
      <c r="H438" s="6"/>
    </row>
    <row r="439" spans="5:8" ht="30" customHeight="1" x14ac:dyDescent="0.3">
      <c r="E439" s="7"/>
      <c r="F439" s="6"/>
      <c r="G439" s="8"/>
      <c r="H439" s="6"/>
    </row>
    <row r="440" spans="5:8" ht="30" customHeight="1" x14ac:dyDescent="0.3">
      <c r="E440" s="7"/>
      <c r="F440" s="6"/>
      <c r="G440" s="8"/>
      <c r="H440" s="6"/>
    </row>
    <row r="441" spans="5:8" ht="30" customHeight="1" x14ac:dyDescent="0.3">
      <c r="E441" s="7"/>
      <c r="F441" s="6"/>
      <c r="G441" s="8"/>
      <c r="H441" s="6"/>
    </row>
    <row r="442" spans="5:8" ht="30" customHeight="1" x14ac:dyDescent="0.3">
      <c r="E442" s="7"/>
      <c r="F442" s="6"/>
      <c r="G442" s="8"/>
      <c r="H442" s="6"/>
    </row>
    <row r="443" spans="5:8" ht="30" customHeight="1" x14ac:dyDescent="0.3">
      <c r="E443" s="7"/>
      <c r="F443" s="6"/>
      <c r="G443" s="8"/>
      <c r="H443" s="6"/>
    </row>
    <row r="444" spans="5:8" ht="30" customHeight="1" x14ac:dyDescent="0.3">
      <c r="E444" s="7"/>
      <c r="F444" s="6"/>
      <c r="G444" s="8"/>
      <c r="H444" s="6"/>
    </row>
    <row r="445" spans="5:8" ht="30" customHeight="1" x14ac:dyDescent="0.3">
      <c r="E445" s="7"/>
      <c r="F445" s="6"/>
      <c r="G445" s="8"/>
      <c r="H445" s="6"/>
    </row>
    <row r="446" spans="5:8" ht="30" customHeight="1" x14ac:dyDescent="0.3">
      <c r="E446" s="7"/>
      <c r="F446" s="6"/>
      <c r="G446" s="8"/>
      <c r="H446" s="6"/>
    </row>
    <row r="447" spans="5:8" ht="30" customHeight="1" x14ac:dyDescent="0.3">
      <c r="E447" s="7"/>
      <c r="F447" s="6"/>
      <c r="G447" s="8"/>
      <c r="H447" s="6"/>
    </row>
    <row r="448" spans="5:8" ht="30" customHeight="1" x14ac:dyDescent="0.3">
      <c r="E448" s="7"/>
      <c r="F448" s="6"/>
      <c r="G448" s="8"/>
      <c r="H448" s="6"/>
    </row>
    <row r="449" spans="5:8" ht="30" customHeight="1" x14ac:dyDescent="0.3">
      <c r="E449" s="7"/>
      <c r="F449" s="6"/>
      <c r="G449" s="8"/>
      <c r="H449" s="6"/>
    </row>
    <row r="450" spans="5:8" ht="30" customHeight="1" x14ac:dyDescent="0.3">
      <c r="E450" s="7"/>
      <c r="F450" s="6"/>
      <c r="G450" s="8"/>
      <c r="H450" s="6"/>
    </row>
    <row r="451" spans="5:8" ht="30" customHeight="1" x14ac:dyDescent="0.3">
      <c r="E451" s="7"/>
      <c r="F451" s="6"/>
      <c r="G451" s="8"/>
      <c r="H451" s="6"/>
    </row>
    <row r="452" spans="5:8" ht="30" customHeight="1" x14ac:dyDescent="0.3">
      <c r="E452" s="7"/>
      <c r="F452" s="6"/>
      <c r="G452" s="8"/>
      <c r="H452" s="6"/>
    </row>
    <row r="453" spans="5:8" ht="30" customHeight="1" x14ac:dyDescent="0.3">
      <c r="E453" s="7"/>
      <c r="F453" s="6"/>
      <c r="G453" s="8"/>
      <c r="H453" s="6"/>
    </row>
    <row r="454" spans="5:8" ht="30" customHeight="1" x14ac:dyDescent="0.3">
      <c r="E454" s="7"/>
      <c r="F454" s="6"/>
      <c r="G454" s="8"/>
      <c r="H454" s="6"/>
    </row>
    <row r="455" spans="5:8" ht="30" customHeight="1" x14ac:dyDescent="0.3">
      <c r="E455" s="7"/>
      <c r="F455" s="6"/>
      <c r="G455" s="8"/>
      <c r="H455" s="6"/>
    </row>
    <row r="456" spans="5:8" ht="30" customHeight="1" x14ac:dyDescent="0.3">
      <c r="E456" s="7"/>
      <c r="F456" s="6"/>
      <c r="G456" s="8"/>
      <c r="H456" s="6"/>
    </row>
    <row r="457" spans="5:8" ht="30" customHeight="1" x14ac:dyDescent="0.3">
      <c r="E457" s="7"/>
      <c r="F457" s="6"/>
      <c r="G457" s="8"/>
      <c r="H457" s="6"/>
    </row>
    <row r="458" spans="5:8" ht="30" customHeight="1" x14ac:dyDescent="0.3">
      <c r="E458" s="7"/>
      <c r="F458" s="6"/>
      <c r="G458" s="8"/>
      <c r="H458" s="6"/>
    </row>
    <row r="459" spans="5:8" ht="30" customHeight="1" x14ac:dyDescent="0.3">
      <c r="E459" s="7"/>
      <c r="F459" s="6"/>
      <c r="G459" s="8"/>
      <c r="H459" s="6"/>
    </row>
    <row r="460" spans="5:8" ht="30" customHeight="1" x14ac:dyDescent="0.3">
      <c r="E460" s="7"/>
      <c r="F460" s="6"/>
      <c r="G460" s="8"/>
      <c r="H460" s="6"/>
    </row>
    <row r="461" spans="5:8" ht="30" customHeight="1" x14ac:dyDescent="0.3">
      <c r="E461" s="7"/>
      <c r="F461" s="6"/>
      <c r="G461" s="8"/>
      <c r="H461" s="6"/>
    </row>
    <row r="462" spans="5:8" ht="30" customHeight="1" x14ac:dyDescent="0.3">
      <c r="E462" s="7"/>
      <c r="F462" s="6"/>
      <c r="G462" s="8"/>
      <c r="H462" s="6"/>
    </row>
    <row r="463" spans="5:8" ht="30" customHeight="1" x14ac:dyDescent="0.3">
      <c r="E463" s="7"/>
      <c r="F463" s="6"/>
      <c r="G463" s="8"/>
      <c r="H463" s="6"/>
    </row>
    <row r="464" spans="5:8" ht="30" customHeight="1" x14ac:dyDescent="0.3">
      <c r="E464" s="7"/>
      <c r="F464" s="6"/>
      <c r="G464" s="8"/>
      <c r="H464" s="6"/>
    </row>
    <row r="465" spans="5:8" ht="30" customHeight="1" x14ac:dyDescent="0.3">
      <c r="E465" s="7"/>
      <c r="F465" s="6"/>
      <c r="G465" s="8"/>
      <c r="H465" s="6"/>
    </row>
    <row r="466" spans="5:8" ht="30" customHeight="1" x14ac:dyDescent="0.3">
      <c r="E466" s="7"/>
      <c r="F466" s="6"/>
      <c r="G466" s="8"/>
      <c r="H466" s="6"/>
    </row>
    <row r="467" spans="5:8" ht="30" customHeight="1" x14ac:dyDescent="0.3">
      <c r="E467" s="7"/>
      <c r="F467" s="6"/>
      <c r="G467" s="8"/>
      <c r="H467" s="6"/>
    </row>
    <row r="468" spans="5:8" ht="30" customHeight="1" x14ac:dyDescent="0.3">
      <c r="E468" s="7"/>
      <c r="F468" s="6"/>
      <c r="G468" s="8"/>
      <c r="H468" s="6"/>
    </row>
    <row r="469" spans="5:8" ht="30" customHeight="1" x14ac:dyDescent="0.3">
      <c r="E469" s="7"/>
      <c r="F469" s="6"/>
      <c r="G469" s="8"/>
      <c r="H469" s="6"/>
    </row>
    <row r="470" spans="5:8" ht="30" customHeight="1" x14ac:dyDescent="0.3">
      <c r="E470" s="7"/>
      <c r="F470" s="6"/>
      <c r="G470" s="8"/>
      <c r="H470" s="6"/>
    </row>
    <row r="471" spans="5:8" ht="30" customHeight="1" x14ac:dyDescent="0.3">
      <c r="E471" s="7"/>
      <c r="F471" s="6"/>
      <c r="G471" s="8"/>
      <c r="H471" s="6"/>
    </row>
    <row r="472" spans="5:8" ht="30" customHeight="1" x14ac:dyDescent="0.3">
      <c r="E472" s="7"/>
      <c r="F472" s="6"/>
      <c r="G472" s="8"/>
      <c r="H472" s="6"/>
    </row>
    <row r="473" spans="5:8" ht="30" customHeight="1" x14ac:dyDescent="0.3">
      <c r="E473" s="7"/>
      <c r="F473" s="6"/>
      <c r="G473" s="8"/>
      <c r="H473" s="6"/>
    </row>
    <row r="474" spans="5:8" ht="30" customHeight="1" x14ac:dyDescent="0.3">
      <c r="E474" s="7"/>
      <c r="F474" s="6"/>
      <c r="G474" s="8"/>
      <c r="H474" s="6"/>
    </row>
    <row r="475" spans="5:8" ht="30" customHeight="1" x14ac:dyDescent="0.3">
      <c r="E475" s="7"/>
      <c r="F475" s="6"/>
      <c r="G475" s="8"/>
      <c r="H475" s="6"/>
    </row>
    <row r="476" spans="5:8" ht="30" customHeight="1" x14ac:dyDescent="0.3">
      <c r="E476" s="7"/>
      <c r="F476" s="6"/>
      <c r="G476" s="8"/>
      <c r="H476" s="6"/>
    </row>
    <row r="477" spans="5:8" ht="30" customHeight="1" x14ac:dyDescent="0.3">
      <c r="E477" s="7"/>
      <c r="F477" s="6"/>
      <c r="G477" s="8"/>
      <c r="H477" s="6"/>
    </row>
    <row r="478" spans="5:8" ht="30" customHeight="1" x14ac:dyDescent="0.3">
      <c r="E478" s="7"/>
      <c r="F478" s="6"/>
      <c r="G478" s="8"/>
      <c r="H478" s="6"/>
    </row>
    <row r="479" spans="5:8" ht="30" customHeight="1" x14ac:dyDescent="0.3">
      <c r="E479" s="7"/>
      <c r="F479" s="6"/>
      <c r="G479" s="8"/>
      <c r="H479" s="6"/>
    </row>
    <row r="480" spans="5:8" ht="30" customHeight="1" x14ac:dyDescent="0.3">
      <c r="E480" s="7"/>
      <c r="F480" s="6"/>
      <c r="G480" s="8"/>
      <c r="H480" s="6"/>
    </row>
    <row r="481" spans="5:8" ht="30" customHeight="1" x14ac:dyDescent="0.3">
      <c r="E481" s="7"/>
      <c r="F481" s="6"/>
      <c r="G481" s="8"/>
      <c r="H481" s="6"/>
    </row>
    <row r="482" spans="5:8" ht="30" customHeight="1" x14ac:dyDescent="0.3">
      <c r="E482" s="7"/>
      <c r="F482" s="6"/>
      <c r="G482" s="8"/>
      <c r="H482" s="6"/>
    </row>
    <row r="483" spans="5:8" ht="30" customHeight="1" x14ac:dyDescent="0.3">
      <c r="E483" s="7"/>
      <c r="F483" s="6"/>
      <c r="G483" s="8"/>
      <c r="H483" s="6"/>
    </row>
    <row r="484" spans="5:8" ht="30" customHeight="1" x14ac:dyDescent="0.3">
      <c r="E484" s="7"/>
      <c r="F484" s="6"/>
      <c r="G484" s="8"/>
      <c r="H484" s="6"/>
    </row>
    <row r="485" spans="5:8" ht="30" customHeight="1" x14ac:dyDescent="0.3">
      <c r="E485" s="7"/>
      <c r="F485" s="6"/>
      <c r="G485" s="8"/>
      <c r="H485" s="6"/>
    </row>
    <row r="486" spans="5:8" ht="30" customHeight="1" x14ac:dyDescent="0.3">
      <c r="E486" s="7"/>
      <c r="F486" s="6"/>
      <c r="G486" s="8"/>
      <c r="H486" s="6"/>
    </row>
    <row r="487" spans="5:8" ht="30" customHeight="1" x14ac:dyDescent="0.3">
      <c r="E487" s="7"/>
      <c r="F487" s="6"/>
      <c r="G487" s="8"/>
      <c r="H487" s="6"/>
    </row>
    <row r="488" spans="5:8" ht="30" customHeight="1" x14ac:dyDescent="0.3">
      <c r="E488" s="7"/>
      <c r="F488" s="6"/>
      <c r="G488" s="8"/>
      <c r="H488" s="6"/>
    </row>
    <row r="489" spans="5:8" ht="30" customHeight="1" x14ac:dyDescent="0.3">
      <c r="E489" s="7"/>
      <c r="F489" s="6"/>
      <c r="G489" s="8"/>
      <c r="H489" s="6"/>
    </row>
    <row r="490" spans="5:8" ht="30" customHeight="1" x14ac:dyDescent="0.3">
      <c r="E490" s="7"/>
      <c r="F490" s="6"/>
      <c r="G490" s="8"/>
      <c r="H490" s="6"/>
    </row>
    <row r="491" spans="5:8" ht="30" customHeight="1" x14ac:dyDescent="0.3">
      <c r="E491" s="7"/>
      <c r="F491" s="6"/>
      <c r="G491" s="8"/>
      <c r="H491" s="6"/>
    </row>
    <row r="492" spans="5:8" ht="30" customHeight="1" x14ac:dyDescent="0.3">
      <c r="E492" s="7"/>
      <c r="F492" s="6"/>
      <c r="G492" s="8"/>
      <c r="H492" s="6"/>
    </row>
    <row r="493" spans="5:8" ht="30" customHeight="1" x14ac:dyDescent="0.3">
      <c r="E493" s="7"/>
      <c r="F493" s="6"/>
      <c r="G493" s="8"/>
      <c r="H493" s="6"/>
    </row>
    <row r="494" spans="5:8" ht="30" customHeight="1" x14ac:dyDescent="0.3">
      <c r="E494" s="7"/>
      <c r="F494" s="6"/>
      <c r="G494" s="8"/>
      <c r="H494" s="6"/>
    </row>
    <row r="495" spans="5:8" ht="30" customHeight="1" x14ac:dyDescent="0.3">
      <c r="E495" s="7"/>
      <c r="F495" s="6"/>
      <c r="G495" s="8"/>
      <c r="H495" s="6"/>
    </row>
    <row r="496" spans="5:8" ht="30" customHeight="1" x14ac:dyDescent="0.3">
      <c r="E496" s="7"/>
      <c r="F496" s="6"/>
      <c r="G496" s="8"/>
      <c r="H496" s="6"/>
    </row>
    <row r="497" spans="5:8" ht="30" customHeight="1" x14ac:dyDescent="0.3">
      <c r="E497" s="7"/>
      <c r="F497" s="6"/>
      <c r="G497" s="8"/>
      <c r="H497" s="6"/>
    </row>
    <row r="498" spans="5:8" ht="30" customHeight="1" x14ac:dyDescent="0.3">
      <c r="E498" s="7"/>
      <c r="F498" s="6"/>
      <c r="G498" s="8"/>
      <c r="H498" s="6"/>
    </row>
    <row r="499" spans="5:8" ht="30" customHeight="1" x14ac:dyDescent="0.3">
      <c r="E499" s="7"/>
      <c r="F499" s="6"/>
      <c r="G499" s="8"/>
      <c r="H499" s="6"/>
    </row>
    <row r="500" spans="5:8" ht="30" customHeight="1" x14ac:dyDescent="0.3">
      <c r="E500" s="7"/>
      <c r="F500" s="6"/>
      <c r="G500" s="8"/>
      <c r="H500" s="6"/>
    </row>
    <row r="501" spans="5:8" ht="30" customHeight="1" x14ac:dyDescent="0.3">
      <c r="E501" s="7"/>
      <c r="F501" s="6"/>
      <c r="G501" s="8"/>
      <c r="H501" s="6"/>
    </row>
    <row r="502" spans="5:8" ht="30" customHeight="1" x14ac:dyDescent="0.3">
      <c r="E502" s="7"/>
      <c r="F502" s="6"/>
      <c r="G502" s="8"/>
      <c r="H502" s="6"/>
    </row>
    <row r="503" spans="5:8" ht="30" customHeight="1" x14ac:dyDescent="0.3">
      <c r="E503" s="7"/>
      <c r="F503" s="6"/>
      <c r="G503" s="8"/>
      <c r="H503" s="6"/>
    </row>
    <row r="504" spans="5:8" ht="30" customHeight="1" x14ac:dyDescent="0.3">
      <c r="E504" s="7"/>
      <c r="F504" s="6"/>
      <c r="G504" s="8"/>
      <c r="H504" s="6"/>
    </row>
    <row r="505" spans="5:8" ht="30" customHeight="1" x14ac:dyDescent="0.3">
      <c r="E505" s="7"/>
      <c r="F505" s="6"/>
      <c r="G505" s="8"/>
      <c r="H505" s="6"/>
    </row>
    <row r="506" spans="5:8" ht="30" customHeight="1" x14ac:dyDescent="0.3">
      <c r="E506" s="7"/>
      <c r="F506" s="6"/>
      <c r="G506" s="8"/>
      <c r="H506" s="6"/>
    </row>
    <row r="507" spans="5:8" ht="30" customHeight="1" x14ac:dyDescent="0.3">
      <c r="E507" s="7"/>
      <c r="F507" s="6"/>
      <c r="G507" s="8"/>
      <c r="H507" s="6"/>
    </row>
    <row r="508" spans="5:8" ht="30" customHeight="1" x14ac:dyDescent="0.3">
      <c r="E508" s="7"/>
      <c r="F508" s="6"/>
      <c r="G508" s="8"/>
      <c r="H508" s="6"/>
    </row>
    <row r="509" spans="5:8" ht="30" customHeight="1" x14ac:dyDescent="0.3">
      <c r="G509" s="8"/>
      <c r="H509" s="6"/>
    </row>
  </sheetData>
  <conditionalFormatting sqref="M34:M1048576">
    <cfRule type="cellIs" dxfId="10" priority="1" operator="lessThan">
      <formula>0</formula>
    </cfRule>
  </conditionalFormatting>
  <printOptions horizontalCentered="1"/>
  <pageMargins left="1" right="1" top="1" bottom="1" header="0.5" footer="0.5"/>
  <pageSetup scale="55" fitToHeight="0" orientation="landscape" r:id="rId1"/>
  <headerFooter differentFirst="1">
    <oddFooter>Page &amp;P of &amp;N</oddFooter>
  </headerFooter>
  <drawing r:id="rId2"/>
  <tableParts count="5">
    <tablePart r:id="rId3"/>
    <tablePart r:id="rId4"/>
    <tablePart r:id="rId5"/>
    <tablePart r:id="rId6"/>
    <tablePart r:id="rId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DD687-8D73-4849-8AF6-CE0F68527E87}">
  <sheetPr>
    <tabColor theme="4"/>
    <pageSetUpPr fitToPage="1"/>
  </sheetPr>
  <dimension ref="B1:P509"/>
  <sheetViews>
    <sheetView showGridLines="0" zoomScale="84" zoomScaleNormal="100" workbookViewId="0">
      <selection activeCell="J13" sqref="J13"/>
    </sheetView>
  </sheetViews>
  <sheetFormatPr defaultColWidth="9.1640625" defaultRowHeight="30" customHeight="1" x14ac:dyDescent="0.3"/>
  <cols>
    <col min="1" max="1" width="2.6640625" customWidth="1"/>
    <col min="2" max="2" width="29.5" customWidth="1"/>
    <col min="3" max="3" width="15.6640625" bestFit="1" customWidth="1"/>
    <col min="4" max="4" width="15.83203125" customWidth="1"/>
    <col min="5" max="5" width="22.6640625" customWidth="1"/>
    <col min="6" max="6" width="15.83203125" bestFit="1" customWidth="1"/>
    <col min="7" max="7" width="13" customWidth="1"/>
    <col min="8" max="8" width="13.1640625" bestFit="1" customWidth="1"/>
    <col min="9" max="9" width="16" bestFit="1" customWidth="1"/>
    <col min="10" max="10" width="12.5" customWidth="1"/>
    <col min="11" max="11" width="15.33203125" bestFit="1" customWidth="1"/>
    <col min="12" max="12" width="11.5" bestFit="1" customWidth="1"/>
    <col min="13" max="13" width="16.6640625" bestFit="1" customWidth="1"/>
    <col min="14" max="14" width="17.5" customWidth="1"/>
    <col min="15" max="15" width="14.33203125" customWidth="1"/>
    <col min="16" max="16" width="11.83203125" bestFit="1" customWidth="1"/>
  </cols>
  <sheetData>
    <row r="1" spans="2:16" ht="35" customHeight="1" x14ac:dyDescent="0.3">
      <c r="B1" s="3" t="s">
        <v>0</v>
      </c>
    </row>
    <row r="2" spans="2:16" ht="30" customHeight="1" x14ac:dyDescent="0.3">
      <c r="B2" s="2" t="s">
        <v>1</v>
      </c>
    </row>
    <row r="3" spans="2:16" ht="30" customHeight="1" x14ac:dyDescent="0.3">
      <c r="B3" s="1" t="s">
        <v>2</v>
      </c>
      <c r="C3" s="32">
        <v>1375</v>
      </c>
      <c r="D3" s="5"/>
      <c r="H3" s="12"/>
    </row>
    <row r="4" spans="2:16" ht="30" customHeight="1" x14ac:dyDescent="0.3">
      <c r="D4" s="4"/>
      <c r="H4" s="12"/>
    </row>
    <row r="5" spans="2:16" ht="35" customHeight="1" x14ac:dyDescent="0.3">
      <c r="B5" t="s">
        <v>3</v>
      </c>
      <c r="C5" t="s">
        <v>26</v>
      </c>
      <c r="H5" s="12"/>
    </row>
    <row r="6" spans="2:16" ht="30" customHeight="1" x14ac:dyDescent="0.3">
      <c r="B6" t="s">
        <v>4</v>
      </c>
      <c r="C6" s="33">
        <v>300</v>
      </c>
      <c r="H6" s="11"/>
    </row>
    <row r="7" spans="2:16" ht="30" customHeight="1" x14ac:dyDescent="0.3">
      <c r="B7" t="s">
        <v>5</v>
      </c>
      <c r="C7" s="33">
        <v>10</v>
      </c>
    </row>
    <row r="8" spans="2:16" ht="30" customHeight="1" thickBot="1" x14ac:dyDescent="0.35"/>
    <row r="9" spans="2:16" ht="30" customHeight="1" thickTop="1" thickBot="1" x14ac:dyDescent="0.35">
      <c r="B9" s="10" t="s">
        <v>14</v>
      </c>
      <c r="C9" s="10" t="s">
        <v>13</v>
      </c>
      <c r="D9" s="21" t="s">
        <v>15</v>
      </c>
      <c r="E9" s="10" t="s">
        <v>16</v>
      </c>
      <c r="I9" s="9" t="s">
        <v>18</v>
      </c>
      <c r="J9" s="9" t="s">
        <v>17</v>
      </c>
      <c r="L9" s="10" t="s">
        <v>18</v>
      </c>
      <c r="M9" s="10" t="s">
        <v>17</v>
      </c>
      <c r="P9" s="14"/>
    </row>
    <row r="10" spans="2:16" ht="30" customHeight="1" thickTop="1" thickBot="1" x14ac:dyDescent="0.35">
      <c r="B10" s="34">
        <v>0</v>
      </c>
      <c r="C10" s="34">
        <v>0.11</v>
      </c>
      <c r="D10" s="35">
        <f t="shared" ref="D10:D24" ca="1" si="0">RANDBETWEEN(300,4500)</f>
        <v>4423</v>
      </c>
      <c r="E10" s="40">
        <v>0.10898216880204464</v>
      </c>
      <c r="I10" s="9" t="s">
        <v>21</v>
      </c>
      <c r="J10" s="13">
        <f ca="1">SUM(Table28[Profit post website])</f>
        <v>3326211.4775911653</v>
      </c>
      <c r="L10" s="21" t="s">
        <v>8</v>
      </c>
      <c r="M10" s="37">
        <v>50</v>
      </c>
      <c r="P10" s="14"/>
    </row>
    <row r="11" spans="2:16" ht="30" customHeight="1" thickTop="1" thickBot="1" x14ac:dyDescent="0.35">
      <c r="B11" s="34">
        <v>0.11</v>
      </c>
      <c r="C11" s="34">
        <v>0.17</v>
      </c>
      <c r="D11" s="35">
        <f t="shared" ca="1" si="0"/>
        <v>552</v>
      </c>
      <c r="E11" s="40">
        <v>6.2804823608244076E-2</v>
      </c>
      <c r="I11" s="9" t="s">
        <v>25</v>
      </c>
      <c r="J11" s="17">
        <f ca="1">AVERAGE(Table28[Profit post website])</f>
        <v>138592.14489963188</v>
      </c>
      <c r="L11" s="10" t="s">
        <v>9</v>
      </c>
      <c r="M11" s="34">
        <v>30</v>
      </c>
      <c r="P11" s="14"/>
    </row>
    <row r="12" spans="2:16" ht="30" customHeight="1" thickTop="1" thickBot="1" x14ac:dyDescent="0.35">
      <c r="B12" s="34">
        <v>0.17</v>
      </c>
      <c r="C12" s="34">
        <v>0.27</v>
      </c>
      <c r="D12" s="35">
        <f t="shared" ca="1" si="0"/>
        <v>394</v>
      </c>
      <c r="E12" s="40">
        <v>9.8186934357441455E-2</v>
      </c>
      <c r="I12" s="19" t="s">
        <v>24</v>
      </c>
      <c r="J12" s="20">
        <f ca="1">J10/M13*12</f>
        <v>1663105.7387955827</v>
      </c>
      <c r="L12" s="21" t="s">
        <v>10</v>
      </c>
      <c r="M12" s="22">
        <v>0.06</v>
      </c>
      <c r="P12" s="14"/>
    </row>
    <row r="13" spans="2:16" ht="30" customHeight="1" thickTop="1" thickBot="1" x14ac:dyDescent="0.35">
      <c r="B13" s="34">
        <v>0.27</v>
      </c>
      <c r="C13" s="34">
        <v>0.28999999999999998</v>
      </c>
      <c r="D13" s="35">
        <f t="shared" ca="1" si="0"/>
        <v>2733</v>
      </c>
      <c r="E13" s="40">
        <v>1.9306910572300703E-2</v>
      </c>
      <c r="F13" s="14"/>
      <c r="I13" s="9" t="s">
        <v>12</v>
      </c>
      <c r="J13" s="27">
        <f ca="1">SUM(Table28[Royalties])</f>
        <v>199572.68865546992</v>
      </c>
      <c r="L13" s="10" t="s">
        <v>11</v>
      </c>
      <c r="M13" s="34">
        <v>24</v>
      </c>
      <c r="P13" s="14"/>
    </row>
    <row r="14" spans="2:16" ht="30" customHeight="1" thickTop="1" thickBot="1" x14ac:dyDescent="0.35">
      <c r="B14" s="34">
        <v>0.28999999999999998</v>
      </c>
      <c r="C14" s="34">
        <v>0.32</v>
      </c>
      <c r="D14" s="35">
        <f t="shared" ca="1" si="0"/>
        <v>3444</v>
      </c>
      <c r="E14" s="40">
        <v>2.6606524724254184E-2</v>
      </c>
      <c r="F14" s="14"/>
      <c r="G14" s="14"/>
      <c r="I14" s="9" t="s">
        <v>23</v>
      </c>
      <c r="J14" s="27">
        <f ca="1">AVERAGE(Table28[Royalties])</f>
        <v>8315.5286939779126</v>
      </c>
      <c r="P14" s="14"/>
    </row>
    <row r="15" spans="2:16" ht="30" customHeight="1" thickTop="1" thickBot="1" x14ac:dyDescent="0.35">
      <c r="B15" s="34">
        <v>0.32</v>
      </c>
      <c r="C15" s="34">
        <v>0.4</v>
      </c>
      <c r="D15" s="35">
        <f t="shared" ca="1" si="0"/>
        <v>2435</v>
      </c>
      <c r="E15" s="40">
        <v>8.4128130765789025E-2</v>
      </c>
      <c r="F15" s="14"/>
      <c r="G15" s="14"/>
      <c r="I15" s="28" t="s">
        <v>19</v>
      </c>
      <c r="J15" s="29">
        <f ca="1">J13/M13*12</f>
        <v>99786.344327734958</v>
      </c>
      <c r="P15" s="14"/>
    </row>
    <row r="16" spans="2:16" ht="30" customHeight="1" thickTop="1" x14ac:dyDescent="0.3">
      <c r="B16" s="34">
        <v>0.4</v>
      </c>
      <c r="C16" s="34">
        <v>0.47</v>
      </c>
      <c r="D16" s="35">
        <f t="shared" ca="1" si="0"/>
        <v>3622</v>
      </c>
      <c r="E16" s="40">
        <v>7.2162027282701158E-2</v>
      </c>
      <c r="F16" s="14"/>
      <c r="G16" s="14"/>
      <c r="P16" s="14"/>
    </row>
    <row r="17" spans="2:16" ht="30" customHeight="1" x14ac:dyDescent="0.3">
      <c r="B17" s="34">
        <v>0.47</v>
      </c>
      <c r="C17" s="34">
        <v>0.52</v>
      </c>
      <c r="D17" s="35">
        <f t="shared" ca="1" si="0"/>
        <v>2363</v>
      </c>
      <c r="E17" s="40">
        <v>5.3599554576584336E-2</v>
      </c>
      <c r="F17" s="14"/>
      <c r="G17" s="14"/>
      <c r="P17" s="14"/>
    </row>
    <row r="18" spans="2:16" ht="30" customHeight="1" x14ac:dyDescent="0.3">
      <c r="B18" s="34">
        <v>0.52</v>
      </c>
      <c r="C18" s="34">
        <v>0.57999999999999996</v>
      </c>
      <c r="D18" s="35">
        <f t="shared" ca="1" si="0"/>
        <v>3977</v>
      </c>
      <c r="E18" s="40">
        <v>5.8004523128192827E-2</v>
      </c>
      <c r="F18" s="14"/>
      <c r="G18" s="14"/>
      <c r="I18" s="18" t="s">
        <v>6</v>
      </c>
      <c r="J18" s="18" t="s">
        <v>2</v>
      </c>
      <c r="K18" s="18" t="s">
        <v>3</v>
      </c>
      <c r="L18" s="18" t="s">
        <v>7</v>
      </c>
      <c r="M18" s="18" t="s">
        <v>22</v>
      </c>
      <c r="N18" s="18" t="s">
        <v>10</v>
      </c>
      <c r="O18" s="18" t="s">
        <v>20</v>
      </c>
      <c r="P18" s="14"/>
    </row>
    <row r="19" spans="2:16" ht="30" customHeight="1" x14ac:dyDescent="0.3">
      <c r="B19" s="34">
        <v>0.57999999999999996</v>
      </c>
      <c r="C19" s="34">
        <v>0.69</v>
      </c>
      <c r="D19" s="35">
        <f t="shared" ca="1" si="0"/>
        <v>4204</v>
      </c>
      <c r="E19" s="40">
        <v>0.1067760043925249</v>
      </c>
      <c r="F19" s="14"/>
      <c r="G19" s="14"/>
      <c r="I19" s="31">
        <v>1</v>
      </c>
      <c r="J19" s="24">
        <f t="shared" ref="J19:J30" si="1">$C$3</f>
        <v>1375</v>
      </c>
      <c r="K19" s="25">
        <f t="shared" ref="K19:K30" ca="1" si="2">$C$7+RAND()*($C$6-$C$7)</f>
        <v>26.945253986500425</v>
      </c>
      <c r="L19" s="26">
        <f t="shared" ref="L19:L42" ca="1" si="3">_xlfn.NORM.INV(RAND(),$M$10,$M$11)</f>
        <v>-2.9436174969661906</v>
      </c>
      <c r="M19" s="39">
        <f t="shared" ref="M19:M42" ca="1" si="4">(VLOOKUP(RAND(),$B$9:$E$24,3,TRUE)-K19)*L19-J19</f>
        <v>-12990.675794351813</v>
      </c>
      <c r="N19" s="24">
        <f ca="1">Table28[[#This Row],[Profit post website]]*$M$12</f>
        <v>-779.44054766110878</v>
      </c>
      <c r="O19" s="30">
        <f ca="1">Table28[[#This Row],[Profit post website]]*(1-(RANDBETWEEN(10,50)/100))</f>
        <v>-8443.9392663286781</v>
      </c>
    </row>
    <row r="20" spans="2:16" ht="30" customHeight="1" x14ac:dyDescent="0.3">
      <c r="B20" s="34">
        <v>0.69</v>
      </c>
      <c r="C20" s="34">
        <v>0.72</v>
      </c>
      <c r="D20" s="35">
        <f t="shared" ca="1" si="0"/>
        <v>1563</v>
      </c>
      <c r="E20" s="40">
        <v>2.593483237251681E-2</v>
      </c>
      <c r="F20" s="14"/>
      <c r="G20" s="14"/>
      <c r="I20" s="31">
        <v>2</v>
      </c>
      <c r="J20" s="24">
        <f t="shared" si="1"/>
        <v>1375</v>
      </c>
      <c r="K20" s="25">
        <f t="shared" ca="1" si="2"/>
        <v>81.049482874291201</v>
      </c>
      <c r="L20" s="26">
        <f t="shared" ca="1" si="3"/>
        <v>34.525708927088729</v>
      </c>
      <c r="M20" s="39">
        <f t="shared" ca="1" si="4"/>
        <v>148533.91973010459</v>
      </c>
      <c r="N20" s="24">
        <f ca="1">Table28[[#This Row],[Profit post website]]*$M$12</f>
        <v>8912.0351838062761</v>
      </c>
      <c r="O20" s="30">
        <f ca="1">Table28[[#This Row],[Profit post website]]*(1-(RANDBETWEEN(10,50)/100))</f>
        <v>98032.387021869014</v>
      </c>
    </row>
    <row r="21" spans="2:16" ht="30" customHeight="1" x14ac:dyDescent="0.3">
      <c r="B21" s="34">
        <v>0.72</v>
      </c>
      <c r="C21" s="34">
        <v>0.84</v>
      </c>
      <c r="D21" s="35">
        <f t="shared" ca="1" si="0"/>
        <v>3973</v>
      </c>
      <c r="E21" s="40">
        <v>0.11829881341667886</v>
      </c>
      <c r="F21" s="38"/>
      <c r="G21" s="14"/>
      <c r="I21" s="31">
        <v>3</v>
      </c>
      <c r="J21" s="24">
        <f t="shared" si="1"/>
        <v>1375</v>
      </c>
      <c r="K21" s="25">
        <f t="shared" ca="1" si="2"/>
        <v>214.41556569278995</v>
      </c>
      <c r="L21" s="26">
        <f t="shared" ca="1" si="3"/>
        <v>15.761332486881429</v>
      </c>
      <c r="M21" s="39">
        <f t="shared" ca="1" si="4"/>
        <v>64957.898568229735</v>
      </c>
      <c r="N21" s="24">
        <f ca="1">Table28[[#This Row],[Profit post website]]*$M$12</f>
        <v>3897.4739140937841</v>
      </c>
      <c r="O21" s="30">
        <f ca="1">Table28[[#This Row],[Profit post website]]*(1-(RANDBETWEEN(10,50)/100))</f>
        <v>53915.055811630678</v>
      </c>
    </row>
    <row r="22" spans="2:16" ht="30" customHeight="1" x14ac:dyDescent="0.3">
      <c r="B22" s="34">
        <v>0.84</v>
      </c>
      <c r="C22" s="34">
        <v>0.85</v>
      </c>
      <c r="D22" s="35">
        <f t="shared" ca="1" si="0"/>
        <v>1219</v>
      </c>
      <c r="E22" s="40">
        <v>1.0295613804788871E-2</v>
      </c>
      <c r="F22" s="38"/>
      <c r="G22" s="14"/>
      <c r="I22" s="31">
        <v>4</v>
      </c>
      <c r="J22" s="24">
        <f t="shared" si="1"/>
        <v>1375</v>
      </c>
      <c r="K22" s="25">
        <f t="shared" ca="1" si="2"/>
        <v>292.12327408336648</v>
      </c>
      <c r="L22" s="26">
        <f t="shared" ca="1" si="3"/>
        <v>26.089612217453894</v>
      </c>
      <c r="M22" s="39">
        <f t="shared" ca="1" si="4"/>
        <v>106397.97189727055</v>
      </c>
      <c r="N22" s="24">
        <f ca="1">Table28[[#This Row],[Profit post website]]*$M$12</f>
        <v>6383.8783138362323</v>
      </c>
      <c r="O22" s="30">
        <f ca="1">Table28[[#This Row],[Profit post website]]*(1-(RANDBETWEEN(10,50)/100))</f>
        <v>95758.174707543498</v>
      </c>
    </row>
    <row r="23" spans="2:16" ht="30" customHeight="1" x14ac:dyDescent="0.3">
      <c r="B23" s="34">
        <v>0.85</v>
      </c>
      <c r="C23" s="34">
        <v>0.97</v>
      </c>
      <c r="D23" s="35">
        <f t="shared" ca="1" si="0"/>
        <v>3650</v>
      </c>
      <c r="E23" s="40">
        <v>0.11832038133421716</v>
      </c>
      <c r="F23" s="38"/>
      <c r="G23" s="14"/>
      <c r="H23" s="6"/>
      <c r="I23" s="31">
        <v>5</v>
      </c>
      <c r="J23" s="24">
        <f t="shared" si="1"/>
        <v>1375</v>
      </c>
      <c r="K23" s="25">
        <f t="shared" ca="1" si="2"/>
        <v>29.353266520100387</v>
      </c>
      <c r="L23" s="26">
        <f t="shared" ca="1" si="3"/>
        <v>21.290567829846449</v>
      </c>
      <c r="M23" s="39">
        <f t="shared" ca="1" si="4"/>
        <v>82587.47827610618</v>
      </c>
      <c r="N23" s="24">
        <f ca="1">Table28[[#This Row],[Profit post website]]*$M$12</f>
        <v>4955.2486965663702</v>
      </c>
      <c r="O23" s="30">
        <f ca="1">Table28[[#This Row],[Profit post website]]*(1-(RANDBETWEEN(10,50)/100))</f>
        <v>74328.730448495568</v>
      </c>
    </row>
    <row r="24" spans="2:16" ht="30" customHeight="1" x14ac:dyDescent="0.3">
      <c r="B24" s="34">
        <v>0.97</v>
      </c>
      <c r="C24" s="34">
        <v>1</v>
      </c>
      <c r="D24" s="35">
        <f t="shared" ca="1" si="0"/>
        <v>1646</v>
      </c>
      <c r="E24" s="40">
        <v>3.659275686172108E-2</v>
      </c>
      <c r="F24" s="38"/>
      <c r="G24" s="14"/>
      <c r="H24" s="6"/>
      <c r="I24" s="31">
        <v>6</v>
      </c>
      <c r="J24" s="24">
        <f t="shared" si="1"/>
        <v>1375</v>
      </c>
      <c r="K24" s="25">
        <f t="shared" ca="1" si="2"/>
        <v>77.03120997168196</v>
      </c>
      <c r="L24" s="26">
        <f t="shared" ca="1" si="3"/>
        <v>24.920669707894799</v>
      </c>
      <c r="M24" s="39">
        <f t="shared" ca="1" si="4"/>
        <v>87665.775092912241</v>
      </c>
      <c r="N24" s="24">
        <f ca="1">Table28[[#This Row],[Profit post website]]*$M$12</f>
        <v>5259.9465055747341</v>
      </c>
      <c r="O24" s="30">
        <f ca="1">Table28[[#This Row],[Profit post website]]*(1-(RANDBETWEEN(10,50)/100))</f>
        <v>77145.882081762771</v>
      </c>
    </row>
    <row r="25" spans="2:16" ht="30" customHeight="1" x14ac:dyDescent="0.3">
      <c r="E25" s="7"/>
      <c r="F25" s="38"/>
      <c r="G25" s="14"/>
      <c r="H25" s="6"/>
      <c r="I25" s="31">
        <v>7</v>
      </c>
      <c r="J25" s="24">
        <f t="shared" si="1"/>
        <v>1375</v>
      </c>
      <c r="K25" s="25">
        <f t="shared" ca="1" si="2"/>
        <v>31.284291673586829</v>
      </c>
      <c r="L25" s="26">
        <f t="shared" ca="1" si="3"/>
        <v>69.153850571616459</v>
      </c>
      <c r="M25" s="39">
        <f t="shared" ca="1" si="4"/>
        <v>164851.19691025201</v>
      </c>
      <c r="N25" s="24">
        <f ca="1">Table28[[#This Row],[Profit post website]]*$M$12</f>
        <v>9891.0718146151194</v>
      </c>
      <c r="O25" s="30">
        <f ca="1">Table28[[#This Row],[Profit post website]]*(1-(RANDBETWEEN(10,50)/100))</f>
        <v>113747.32586807388</v>
      </c>
    </row>
    <row r="26" spans="2:16" ht="30" customHeight="1" x14ac:dyDescent="0.3">
      <c r="E26" s="7"/>
      <c r="F26" s="38"/>
      <c r="G26" s="14"/>
      <c r="H26" s="6"/>
      <c r="I26" s="31">
        <v>8</v>
      </c>
      <c r="J26" s="24">
        <f t="shared" si="1"/>
        <v>1375</v>
      </c>
      <c r="K26" s="25">
        <f t="shared" ca="1" si="2"/>
        <v>211.17574410113005</v>
      </c>
      <c r="L26" s="26">
        <f t="shared" ca="1" si="3"/>
        <v>45.485781854341035</v>
      </c>
      <c r="M26" s="39">
        <f t="shared" ca="1" si="4"/>
        <v>153769.00804731107</v>
      </c>
      <c r="N26" s="24">
        <f ca="1">Table28[[#This Row],[Profit post website]]*$M$12</f>
        <v>9226.140482838664</v>
      </c>
      <c r="O26" s="30">
        <f ca="1">Table28[[#This Row],[Profit post website]]*(1-(RANDBETWEEN(10,50)/100))</f>
        <v>123015.20643784886</v>
      </c>
    </row>
    <row r="27" spans="2:16" ht="30" customHeight="1" x14ac:dyDescent="0.3">
      <c r="E27" s="7"/>
      <c r="F27" s="38"/>
      <c r="G27" s="14"/>
      <c r="H27" s="6"/>
      <c r="I27" s="31">
        <v>9</v>
      </c>
      <c r="J27" s="24">
        <f t="shared" si="1"/>
        <v>1375</v>
      </c>
      <c r="K27" s="25">
        <f t="shared" ca="1" si="2"/>
        <v>172.36413953131375</v>
      </c>
      <c r="L27" s="26">
        <f t="shared" ca="1" si="3"/>
        <v>80.225229213768102</v>
      </c>
      <c r="M27" s="39">
        <f t="shared" ca="1" si="4"/>
        <v>275372.8276101345</v>
      </c>
      <c r="N27" s="24">
        <f ca="1">Table28[[#This Row],[Profit post website]]*$M$12</f>
        <v>16522.369656608069</v>
      </c>
      <c r="O27" s="30">
        <f ca="1">Table28[[#This Row],[Profit post website]]*(1-(RANDBETWEEN(10,50)/100))</f>
        <v>173484.88139438472</v>
      </c>
    </row>
    <row r="28" spans="2:16" ht="30" customHeight="1" x14ac:dyDescent="0.3">
      <c r="E28" s="7"/>
      <c r="F28" s="6"/>
      <c r="G28" s="14"/>
      <c r="H28" s="6"/>
      <c r="I28" s="31">
        <v>10</v>
      </c>
      <c r="J28" s="24">
        <f t="shared" si="1"/>
        <v>1375</v>
      </c>
      <c r="K28" s="25">
        <f t="shared" ca="1" si="2"/>
        <v>225.03895365404711</v>
      </c>
      <c r="L28" s="26">
        <f t="shared" ca="1" si="3"/>
        <v>40.303758141329936</v>
      </c>
      <c r="M28" s="39">
        <f t="shared" ca="1" si="4"/>
        <v>149681.91553505318</v>
      </c>
      <c r="N28" s="24">
        <f ca="1">Table28[[#This Row],[Profit post website]]*$M$12</f>
        <v>8980.9149321031909</v>
      </c>
      <c r="O28" s="30">
        <f ca="1">Table28[[#This Row],[Profit post website]]*(1-(RANDBETWEEN(10,50)/100))</f>
        <v>104777.34087453721</v>
      </c>
    </row>
    <row r="29" spans="2:16" ht="30" customHeight="1" x14ac:dyDescent="0.3">
      <c r="E29" s="15"/>
      <c r="F29" s="6"/>
      <c r="G29" s="8"/>
      <c r="H29" s="6"/>
      <c r="I29" s="31">
        <v>11</v>
      </c>
      <c r="J29" s="24">
        <f t="shared" si="1"/>
        <v>1375</v>
      </c>
      <c r="K29" s="25">
        <f t="shared" ca="1" si="2"/>
        <v>200.69054324387176</v>
      </c>
      <c r="L29" s="26">
        <f t="shared" ca="1" si="3"/>
        <v>73.390034836203142</v>
      </c>
      <c r="M29" s="39">
        <f t="shared" ca="1" si="4"/>
        <v>73358.766505367355</v>
      </c>
      <c r="N29" s="24">
        <f ca="1">Table28[[#This Row],[Profit post website]]*$M$12</f>
        <v>4401.5259903220413</v>
      </c>
      <c r="O29" s="30">
        <f ca="1">Table28[[#This Row],[Profit post website]]*(1-(RANDBETWEEN(10,50)/100))</f>
        <v>52084.724218810821</v>
      </c>
    </row>
    <row r="30" spans="2:16" ht="30" customHeight="1" x14ac:dyDescent="0.3">
      <c r="E30" s="15"/>
      <c r="F30" s="6"/>
      <c r="G30" s="8"/>
      <c r="H30" s="6"/>
      <c r="I30" s="31">
        <v>12</v>
      </c>
      <c r="J30" s="24">
        <f t="shared" si="1"/>
        <v>1375</v>
      </c>
      <c r="K30" s="25">
        <f t="shared" ca="1" si="2"/>
        <v>137.82875877569975</v>
      </c>
      <c r="L30" s="26">
        <f t="shared" ca="1" si="3"/>
        <v>71.911042432403804</v>
      </c>
      <c r="M30" s="39">
        <f t="shared" ca="1" si="4"/>
        <v>101110.54960112226</v>
      </c>
      <c r="N30" s="24">
        <f ca="1">Table28[[#This Row],[Profit post website]]*$M$12</f>
        <v>6066.6329760673352</v>
      </c>
      <c r="O30" s="30">
        <f ca="1">Table28[[#This Row],[Profit post website]]*(1-(RANDBETWEEN(10,50)/100))</f>
        <v>63699.646248707024</v>
      </c>
    </row>
    <row r="31" spans="2:16" ht="30" customHeight="1" x14ac:dyDescent="0.3">
      <c r="E31" s="14"/>
      <c r="F31" s="6"/>
      <c r="G31" s="8"/>
      <c r="H31" s="6"/>
      <c r="I31" s="31">
        <v>13</v>
      </c>
      <c r="J31" s="24">
        <f>$C$3</f>
        <v>1375</v>
      </c>
      <c r="K31" s="25">
        <f ca="1">$C$7+RAND()*($C$6-$C$7)</f>
        <v>225.04748591152585</v>
      </c>
      <c r="L31" s="26">
        <f t="shared" ca="1" si="3"/>
        <v>91.38459723139367</v>
      </c>
      <c r="M31" s="39">
        <f t="shared" ca="1" si="4"/>
        <v>362239.97290281649</v>
      </c>
      <c r="N31" s="24">
        <f ca="1">Table28[[#This Row],[Profit post website]]*$M$12</f>
        <v>21734.398374168988</v>
      </c>
      <c r="O31" s="30">
        <f ca="1">Table28[[#This Row],[Profit post website]]*(1-(RANDBETWEEN(10,50)/100))</f>
        <v>318771.17615447851</v>
      </c>
    </row>
    <row r="32" spans="2:16" ht="30" customHeight="1" x14ac:dyDescent="0.3">
      <c r="E32" s="7"/>
      <c r="F32" s="6"/>
      <c r="G32" s="8"/>
      <c r="H32" s="6"/>
      <c r="I32" s="31">
        <v>14</v>
      </c>
      <c r="J32" s="24">
        <f>$C$3</f>
        <v>1375</v>
      </c>
      <c r="K32" s="25">
        <f ca="1">$C$7+RAND()*($C$6-$C$7)</f>
        <v>250.43360874864712</v>
      </c>
      <c r="L32" s="26">
        <f t="shared" ca="1" si="3"/>
        <v>58.026125673227256</v>
      </c>
      <c r="M32" s="39">
        <f t="shared" ca="1" si="4"/>
        <v>125386.92396025953</v>
      </c>
      <c r="N32" s="24">
        <f ca="1">Table28[[#This Row],[Profit post website]]*$M$12</f>
        <v>7523.2154376155713</v>
      </c>
      <c r="O32" s="30">
        <f ca="1">Table28[[#This Row],[Profit post website]]*(1-(RANDBETWEEN(10,50)/100))</f>
        <v>91532.454490989461</v>
      </c>
    </row>
    <row r="33" spans="5:15" ht="30" customHeight="1" x14ac:dyDescent="0.3">
      <c r="E33" s="7"/>
      <c r="F33" s="6"/>
      <c r="G33" s="8"/>
      <c r="H33" s="6"/>
      <c r="I33" s="31">
        <v>15</v>
      </c>
      <c r="J33" s="24">
        <f>$C$3</f>
        <v>1375</v>
      </c>
      <c r="K33" s="25">
        <f ca="1">$C$7+RAND()*($C$6-$C$7)</f>
        <v>73.857903885772984</v>
      </c>
      <c r="L33" s="26">
        <f t="shared" ca="1" si="3"/>
        <v>97.163329223504661</v>
      </c>
      <c r="M33" s="39">
        <f t="shared" ca="1" si="4"/>
        <v>29731.07188304951</v>
      </c>
      <c r="N33" s="24">
        <f ca="1">Table28[[#This Row],[Profit post website]]*$M$12</f>
        <v>1783.8643129829704</v>
      </c>
      <c r="O33" s="30">
        <f ca="1">Table28[[#This Row],[Profit post website]]*(1-(RANDBETWEEN(10,50)/100))</f>
        <v>19027.886005151686</v>
      </c>
    </row>
    <row r="34" spans="5:15" ht="30" customHeight="1" x14ac:dyDescent="0.3">
      <c r="E34" s="7"/>
      <c r="F34" s="6"/>
      <c r="G34" s="8"/>
      <c r="H34" s="6"/>
      <c r="I34" s="31">
        <v>16</v>
      </c>
      <c r="J34" s="24">
        <f>$C$3</f>
        <v>1375</v>
      </c>
      <c r="K34" s="25">
        <f ca="1">$C$7+RAND()*($C$6-$C$7)</f>
        <v>199.37042683462306</v>
      </c>
      <c r="L34" s="26">
        <f t="shared" ca="1" si="3"/>
        <v>65.261790072566995</v>
      </c>
      <c r="M34" s="39">
        <f t="shared" ca="1" si="4"/>
        <v>223819.26282211026</v>
      </c>
      <c r="N34" s="24">
        <f ca="1">Table28[[#This Row],[Profit post website]]*$M$12</f>
        <v>13429.155769326615</v>
      </c>
      <c r="O34" s="30">
        <f ca="1">Table28[[#This Row],[Profit post website]]*(1-(RANDBETWEEN(10,50)/100))</f>
        <v>123100.59455216065</v>
      </c>
    </row>
    <row r="35" spans="5:15" ht="30" customHeight="1" x14ac:dyDescent="0.3">
      <c r="E35" s="7"/>
      <c r="F35" s="6"/>
      <c r="G35" s="8"/>
      <c r="H35" s="6"/>
      <c r="I35" s="31">
        <v>17</v>
      </c>
      <c r="J35" s="24">
        <f>$C$3</f>
        <v>1375</v>
      </c>
      <c r="K35" s="25">
        <f ca="1">$C$7+RAND()*($C$6-$C$7)</f>
        <v>103.83005705172009</v>
      </c>
      <c r="L35" s="26">
        <f t="shared" ca="1" si="3"/>
        <v>30.475123392240125</v>
      </c>
      <c r="M35" s="39">
        <f t="shared" ca="1" si="4"/>
        <v>67473.482775388926</v>
      </c>
      <c r="N35" s="24">
        <f ca="1">Table28[[#This Row],[Profit post website]]*$M$12</f>
        <v>4048.4089665233355</v>
      </c>
      <c r="O35" s="30">
        <f ca="1">Table28[[#This Row],[Profit post website]]*(1-(RANDBETWEEN(10,50)/100))</f>
        <v>44532.498631756687</v>
      </c>
    </row>
    <row r="36" spans="5:15" ht="30" customHeight="1" x14ac:dyDescent="0.3">
      <c r="E36" s="7"/>
      <c r="F36" s="6"/>
      <c r="G36" s="8"/>
      <c r="H36" s="6"/>
      <c r="I36" s="31">
        <v>18</v>
      </c>
      <c r="J36" s="24">
        <f t="shared" ref="J36:J42" si="5">$C$3</f>
        <v>1375</v>
      </c>
      <c r="K36" s="25">
        <f t="shared" ref="K36:K42" ca="1" si="6">$C$7+RAND()*($C$6-$C$7)</f>
        <v>235.7830146666555</v>
      </c>
      <c r="L36" s="26">
        <f t="shared" ca="1" si="3"/>
        <v>45.927412924064456</v>
      </c>
      <c r="M36" s="39">
        <f t="shared" ca="1" si="4"/>
        <v>5891.4968170051625</v>
      </c>
      <c r="N36" s="24">
        <f ca="1">Table28[[#This Row],[Profit post website]]*$M$12</f>
        <v>353.48980902030974</v>
      </c>
      <c r="O36" s="30">
        <f ca="1">Table28[[#This Row],[Profit post website]]*(1-(RANDBETWEEN(10,50)/100))</f>
        <v>4595.3675172640269</v>
      </c>
    </row>
    <row r="37" spans="5:15" ht="30" customHeight="1" x14ac:dyDescent="0.3">
      <c r="E37" s="7"/>
      <c r="F37" s="6"/>
      <c r="G37" s="8"/>
      <c r="H37" s="6"/>
      <c r="I37" s="31">
        <v>19</v>
      </c>
      <c r="J37" s="24">
        <f t="shared" si="5"/>
        <v>1375</v>
      </c>
      <c r="K37" s="25">
        <f t="shared" ca="1" si="6"/>
        <v>252.39909804725156</v>
      </c>
      <c r="L37" s="26">
        <f t="shared" ca="1" si="3"/>
        <v>51.818862388137511</v>
      </c>
      <c r="M37" s="39">
        <f t="shared" ca="1" si="4"/>
        <v>111724.89578651427</v>
      </c>
      <c r="N37" s="24">
        <f ca="1">Table28[[#This Row],[Profit post website]]*$M$12</f>
        <v>6703.4937471908561</v>
      </c>
      <c r="O37" s="30">
        <f ca="1">Table28[[#This Row],[Profit post website]]*(1-(RANDBETWEEN(10,50)/100))</f>
        <v>89379.916629211424</v>
      </c>
    </row>
    <row r="38" spans="5:15" ht="30" customHeight="1" x14ac:dyDescent="0.3">
      <c r="E38" s="7"/>
      <c r="F38" s="6"/>
      <c r="G38" s="8"/>
      <c r="H38" s="6"/>
      <c r="I38" s="31">
        <v>20</v>
      </c>
      <c r="J38" s="24">
        <f t="shared" si="5"/>
        <v>1375</v>
      </c>
      <c r="K38" s="25">
        <f t="shared" ca="1" si="6"/>
        <v>22.424330855921241</v>
      </c>
      <c r="L38" s="26">
        <f t="shared" ca="1" si="3"/>
        <v>59.313289100569747</v>
      </c>
      <c r="M38" s="39">
        <f t="shared" ca="1" si="4"/>
        <v>232946.63677761951</v>
      </c>
      <c r="N38" s="24">
        <f ca="1">Table28[[#This Row],[Profit post website]]*$M$12</f>
        <v>13976.798206657169</v>
      </c>
      <c r="O38" s="30">
        <f ca="1">Table28[[#This Row],[Profit post website]]*(1-(RANDBETWEEN(10,50)/100))</f>
        <v>181698.37668654323</v>
      </c>
    </row>
    <row r="39" spans="5:15" ht="30" customHeight="1" x14ac:dyDescent="0.3">
      <c r="E39" s="7"/>
      <c r="F39" s="6"/>
      <c r="G39" s="8"/>
      <c r="H39" s="6"/>
      <c r="I39" s="31">
        <v>21</v>
      </c>
      <c r="J39" s="24">
        <f t="shared" si="5"/>
        <v>1375</v>
      </c>
      <c r="K39" s="25">
        <f t="shared" ca="1" si="6"/>
        <v>199.51100489819333</v>
      </c>
      <c r="L39" s="26">
        <f t="shared" ca="1" si="3"/>
        <v>61.618636135894988</v>
      </c>
      <c r="M39" s="39">
        <f t="shared" ca="1" si="4"/>
        <v>258870.63161313499</v>
      </c>
      <c r="N39" s="24">
        <f ca="1">Table28[[#This Row],[Profit post website]]*$M$12</f>
        <v>15532.2378967881</v>
      </c>
      <c r="O39" s="30">
        <f ca="1">Table28[[#This Row],[Profit post website]]*(1-(RANDBETWEEN(10,50)/100))</f>
        <v>181209.44212919447</v>
      </c>
    </row>
    <row r="40" spans="5:15" ht="30" customHeight="1" x14ac:dyDescent="0.3">
      <c r="E40" s="7"/>
      <c r="F40" s="6"/>
      <c r="G40" s="8"/>
      <c r="H40" s="6"/>
      <c r="I40" s="31">
        <v>22</v>
      </c>
      <c r="J40" s="24">
        <f t="shared" si="5"/>
        <v>1375</v>
      </c>
      <c r="K40" s="25">
        <f t="shared" ca="1" si="6"/>
        <v>177.04360451717935</v>
      </c>
      <c r="L40" s="26">
        <f t="shared" ca="1" si="3"/>
        <v>77.353189280177659</v>
      </c>
      <c r="M40" s="39">
        <f t="shared" ca="1" si="4"/>
        <v>265103.36412174121</v>
      </c>
      <c r="N40" s="24">
        <f ca="1">Table28[[#This Row],[Profit post website]]*$M$12</f>
        <v>15906.201847304472</v>
      </c>
      <c r="O40" s="30">
        <f ca="1">Table28[[#This Row],[Profit post website]]*(1-(RANDBETWEEN(10,50)/100))</f>
        <v>204129.59037374074</v>
      </c>
    </row>
    <row r="41" spans="5:15" ht="30" customHeight="1" x14ac:dyDescent="0.3">
      <c r="E41" s="7"/>
      <c r="F41" s="6"/>
      <c r="G41" s="8"/>
      <c r="H41" s="6"/>
      <c r="I41" s="31">
        <v>23</v>
      </c>
      <c r="J41" s="24">
        <f t="shared" si="5"/>
        <v>1375</v>
      </c>
      <c r="K41" s="25">
        <f t="shared" ca="1" si="6"/>
        <v>151.90950699373624</v>
      </c>
      <c r="L41" s="26">
        <f t="shared" ca="1" si="3"/>
        <v>47.590440384490265</v>
      </c>
      <c r="M41" s="39">
        <f t="shared" ca="1" si="4"/>
        <v>165100.66706696677</v>
      </c>
      <c r="N41" s="24">
        <f ca="1">Table28[[#This Row],[Profit post website]]*$M$12</f>
        <v>9906.0400240180061</v>
      </c>
      <c r="O41" s="30">
        <f ca="1">Table28[[#This Row],[Profit post website]]*(1-(RANDBETWEEN(10,50)/100))</f>
        <v>125476.50697089474</v>
      </c>
    </row>
    <row r="42" spans="5:15" ht="30" customHeight="1" x14ac:dyDescent="0.3">
      <c r="E42" s="7"/>
      <c r="F42" s="6"/>
      <c r="G42" s="8"/>
      <c r="H42" s="6"/>
      <c r="I42" s="31">
        <v>24</v>
      </c>
      <c r="J42" s="24">
        <f t="shared" si="5"/>
        <v>1375</v>
      </c>
      <c r="K42" s="25">
        <f t="shared" ca="1" si="6"/>
        <v>237.67894352380964</v>
      </c>
      <c r="L42" s="26">
        <f t="shared" ca="1" si="3"/>
        <v>85.600363439347859</v>
      </c>
      <c r="M42" s="39">
        <f t="shared" ca="1" si="4"/>
        <v>82626.439085046703</v>
      </c>
      <c r="N42" s="24">
        <f ca="1">Table28[[#This Row],[Profit post website]]*$M$12</f>
        <v>4957.5863451028017</v>
      </c>
      <c r="O42" s="30">
        <f ca="1">Table28[[#This Row],[Profit post website]]*(1-(RANDBETWEEN(10,50)/100))</f>
        <v>71885.002003990638</v>
      </c>
    </row>
    <row r="43" spans="5:15" ht="30" customHeight="1" x14ac:dyDescent="0.3">
      <c r="E43" s="7"/>
      <c r="F43" s="6"/>
      <c r="G43" s="8"/>
      <c r="H43" s="6"/>
    </row>
    <row r="44" spans="5:15" ht="30" customHeight="1" x14ac:dyDescent="0.3">
      <c r="E44" s="7"/>
      <c r="F44" s="6"/>
      <c r="G44" s="8"/>
      <c r="H44" s="6"/>
    </row>
    <row r="45" spans="5:15" ht="30" customHeight="1" x14ac:dyDescent="0.3">
      <c r="E45" s="7"/>
      <c r="F45" s="6"/>
      <c r="G45" s="8"/>
      <c r="H45" s="6"/>
    </row>
    <row r="46" spans="5:15" ht="30" customHeight="1" x14ac:dyDescent="0.3">
      <c r="E46" s="7"/>
      <c r="F46" s="6"/>
      <c r="G46" s="8"/>
      <c r="H46" s="6"/>
    </row>
    <row r="47" spans="5:15" ht="30" customHeight="1" x14ac:dyDescent="0.3">
      <c r="E47" s="7"/>
      <c r="F47" s="6"/>
      <c r="G47" s="8"/>
      <c r="H47" s="6"/>
    </row>
    <row r="48" spans="5:15" ht="30" customHeight="1" x14ac:dyDescent="0.3">
      <c r="E48" s="7"/>
      <c r="F48" s="6"/>
      <c r="G48" s="8"/>
      <c r="H48" s="6"/>
    </row>
    <row r="49" spans="5:8" ht="30" customHeight="1" x14ac:dyDescent="0.3">
      <c r="E49" s="7"/>
      <c r="F49" s="6"/>
      <c r="G49" s="8"/>
      <c r="H49" s="6"/>
    </row>
    <row r="50" spans="5:8" ht="30" customHeight="1" x14ac:dyDescent="0.3">
      <c r="E50" s="7"/>
      <c r="F50" s="6"/>
      <c r="G50" s="8"/>
      <c r="H50" s="6"/>
    </row>
    <row r="51" spans="5:8" ht="30" customHeight="1" x14ac:dyDescent="0.3">
      <c r="E51" s="7"/>
      <c r="F51" s="6"/>
      <c r="G51" s="8"/>
      <c r="H51" s="6"/>
    </row>
    <row r="52" spans="5:8" ht="30" customHeight="1" x14ac:dyDescent="0.3">
      <c r="E52" s="7"/>
      <c r="F52" s="6"/>
      <c r="G52" s="8"/>
      <c r="H52" s="6"/>
    </row>
    <row r="53" spans="5:8" ht="30" customHeight="1" x14ac:dyDescent="0.3">
      <c r="E53" s="7"/>
      <c r="F53" s="6"/>
      <c r="G53" s="8"/>
      <c r="H53" s="6"/>
    </row>
    <row r="54" spans="5:8" ht="30" customHeight="1" x14ac:dyDescent="0.3">
      <c r="E54" s="7"/>
      <c r="F54" s="6"/>
      <c r="G54" s="8"/>
      <c r="H54" s="6"/>
    </row>
    <row r="55" spans="5:8" ht="30" customHeight="1" x14ac:dyDescent="0.3">
      <c r="E55" s="7"/>
      <c r="F55" s="6"/>
      <c r="G55" s="8"/>
      <c r="H55" s="6"/>
    </row>
    <row r="56" spans="5:8" ht="30" customHeight="1" x14ac:dyDescent="0.3">
      <c r="E56" s="7"/>
      <c r="F56" s="6"/>
      <c r="G56" s="8"/>
      <c r="H56" s="6"/>
    </row>
    <row r="57" spans="5:8" ht="30" customHeight="1" x14ac:dyDescent="0.3">
      <c r="E57" s="7"/>
      <c r="F57" s="6"/>
      <c r="G57" s="8"/>
      <c r="H57" s="6"/>
    </row>
    <row r="58" spans="5:8" ht="30" customHeight="1" x14ac:dyDescent="0.3">
      <c r="E58" s="7"/>
      <c r="F58" s="6"/>
      <c r="G58" s="8"/>
      <c r="H58" s="6"/>
    </row>
    <row r="59" spans="5:8" ht="30" customHeight="1" x14ac:dyDescent="0.3">
      <c r="E59" s="7"/>
      <c r="F59" s="6"/>
      <c r="G59" s="8"/>
      <c r="H59" s="6"/>
    </row>
    <row r="60" spans="5:8" ht="30" customHeight="1" x14ac:dyDescent="0.3">
      <c r="E60" s="7"/>
      <c r="F60" s="6"/>
      <c r="G60" s="8"/>
      <c r="H60" s="6"/>
    </row>
    <row r="61" spans="5:8" ht="30" customHeight="1" x14ac:dyDescent="0.3">
      <c r="E61" s="7"/>
      <c r="F61" s="6"/>
      <c r="G61" s="8"/>
      <c r="H61" s="6"/>
    </row>
    <row r="62" spans="5:8" ht="30" customHeight="1" x14ac:dyDescent="0.3">
      <c r="E62" s="7"/>
      <c r="F62" s="6"/>
      <c r="G62" s="8"/>
      <c r="H62" s="6"/>
    </row>
    <row r="63" spans="5:8" ht="30" customHeight="1" x14ac:dyDescent="0.3">
      <c r="E63" s="7"/>
      <c r="F63" s="6"/>
      <c r="G63" s="8"/>
      <c r="H63" s="6"/>
    </row>
    <row r="64" spans="5:8" ht="30" customHeight="1" x14ac:dyDescent="0.3">
      <c r="E64" s="7"/>
      <c r="F64" s="6"/>
      <c r="G64" s="8"/>
      <c r="H64" s="6"/>
    </row>
    <row r="65" spans="5:8" ht="30" customHeight="1" x14ac:dyDescent="0.3">
      <c r="E65" s="7"/>
      <c r="F65" s="6"/>
      <c r="G65" s="8"/>
      <c r="H65" s="6"/>
    </row>
    <row r="66" spans="5:8" ht="30" customHeight="1" x14ac:dyDescent="0.3">
      <c r="E66" s="7"/>
      <c r="F66" s="6"/>
      <c r="G66" s="8"/>
      <c r="H66" s="6"/>
    </row>
    <row r="67" spans="5:8" ht="30" customHeight="1" x14ac:dyDescent="0.3">
      <c r="E67" s="7"/>
      <c r="F67" s="6"/>
      <c r="G67" s="8"/>
      <c r="H67" s="6"/>
    </row>
    <row r="68" spans="5:8" ht="30" customHeight="1" x14ac:dyDescent="0.3">
      <c r="E68" s="7"/>
      <c r="F68" s="6"/>
      <c r="G68" s="8"/>
      <c r="H68" s="6"/>
    </row>
    <row r="69" spans="5:8" ht="30" customHeight="1" x14ac:dyDescent="0.3">
      <c r="E69" s="7"/>
      <c r="F69" s="6"/>
      <c r="G69" s="8"/>
      <c r="H69" s="6"/>
    </row>
    <row r="70" spans="5:8" ht="30" customHeight="1" x14ac:dyDescent="0.3">
      <c r="E70" s="7"/>
      <c r="F70" s="6"/>
      <c r="G70" s="8"/>
      <c r="H70" s="6"/>
    </row>
    <row r="71" spans="5:8" ht="30" customHeight="1" x14ac:dyDescent="0.3">
      <c r="E71" s="7"/>
      <c r="F71" s="6"/>
      <c r="G71" s="8"/>
      <c r="H71" s="6"/>
    </row>
    <row r="72" spans="5:8" ht="30" customHeight="1" x14ac:dyDescent="0.3">
      <c r="E72" s="7"/>
      <c r="F72" s="6"/>
      <c r="G72" s="8"/>
      <c r="H72" s="6"/>
    </row>
    <row r="73" spans="5:8" ht="30" customHeight="1" x14ac:dyDescent="0.3">
      <c r="E73" s="7"/>
      <c r="F73" s="6"/>
      <c r="G73" s="8"/>
      <c r="H73" s="6"/>
    </row>
    <row r="74" spans="5:8" ht="30" customHeight="1" x14ac:dyDescent="0.3">
      <c r="E74" s="7"/>
      <c r="F74" s="6"/>
      <c r="G74" s="8"/>
      <c r="H74" s="6"/>
    </row>
    <row r="75" spans="5:8" ht="30" customHeight="1" x14ac:dyDescent="0.3">
      <c r="E75" s="7"/>
      <c r="F75" s="6"/>
      <c r="G75" s="8"/>
      <c r="H75" s="6"/>
    </row>
    <row r="76" spans="5:8" ht="30" customHeight="1" x14ac:dyDescent="0.3">
      <c r="E76" s="7"/>
      <c r="F76" s="6"/>
      <c r="G76" s="8"/>
      <c r="H76" s="6"/>
    </row>
    <row r="77" spans="5:8" ht="30" customHeight="1" x14ac:dyDescent="0.3">
      <c r="E77" s="7"/>
      <c r="F77" s="6"/>
      <c r="G77" s="8"/>
      <c r="H77" s="6"/>
    </row>
    <row r="78" spans="5:8" ht="30" customHeight="1" x14ac:dyDescent="0.3">
      <c r="E78" s="7"/>
      <c r="F78" s="6"/>
      <c r="G78" s="8"/>
      <c r="H78" s="6"/>
    </row>
    <row r="79" spans="5:8" ht="30" customHeight="1" x14ac:dyDescent="0.3">
      <c r="E79" s="7"/>
      <c r="F79" s="6"/>
      <c r="G79" s="8"/>
      <c r="H79" s="6"/>
    </row>
    <row r="80" spans="5:8" ht="30" customHeight="1" x14ac:dyDescent="0.3">
      <c r="E80" s="7"/>
      <c r="F80" s="6"/>
      <c r="G80" s="8"/>
      <c r="H80" s="6"/>
    </row>
    <row r="81" spans="5:8" ht="30" customHeight="1" x14ac:dyDescent="0.3">
      <c r="E81" s="7"/>
      <c r="F81" s="6"/>
      <c r="G81" s="8"/>
      <c r="H81" s="6"/>
    </row>
    <row r="82" spans="5:8" ht="30" customHeight="1" x14ac:dyDescent="0.3">
      <c r="E82" s="7"/>
      <c r="F82" s="6"/>
      <c r="G82" s="8"/>
      <c r="H82" s="6"/>
    </row>
    <row r="83" spans="5:8" ht="30" customHeight="1" x14ac:dyDescent="0.3">
      <c r="E83" s="7"/>
      <c r="F83" s="6"/>
      <c r="G83" s="8"/>
      <c r="H83" s="6"/>
    </row>
    <row r="84" spans="5:8" ht="30" customHeight="1" x14ac:dyDescent="0.3">
      <c r="E84" s="7"/>
      <c r="F84" s="6"/>
      <c r="G84" s="8"/>
      <c r="H84" s="6"/>
    </row>
    <row r="85" spans="5:8" ht="30" customHeight="1" x14ac:dyDescent="0.3">
      <c r="E85" s="7"/>
      <c r="F85" s="6"/>
      <c r="G85" s="8"/>
      <c r="H85" s="6"/>
    </row>
    <row r="86" spans="5:8" ht="30" customHeight="1" x14ac:dyDescent="0.3">
      <c r="E86" s="7"/>
      <c r="F86" s="6"/>
      <c r="G86" s="8"/>
      <c r="H86" s="6"/>
    </row>
    <row r="87" spans="5:8" ht="30" customHeight="1" x14ac:dyDescent="0.3">
      <c r="E87" s="7"/>
      <c r="F87" s="6"/>
      <c r="G87" s="8"/>
      <c r="H87" s="6"/>
    </row>
    <row r="88" spans="5:8" ht="30" customHeight="1" x14ac:dyDescent="0.3">
      <c r="E88" s="7"/>
      <c r="F88" s="6"/>
      <c r="G88" s="8"/>
      <c r="H88" s="6"/>
    </row>
    <row r="89" spans="5:8" ht="30" customHeight="1" x14ac:dyDescent="0.3">
      <c r="E89" s="7"/>
      <c r="F89" s="6"/>
      <c r="G89" s="8"/>
      <c r="H89" s="6"/>
    </row>
    <row r="90" spans="5:8" ht="30" customHeight="1" x14ac:dyDescent="0.3">
      <c r="E90" s="7"/>
      <c r="F90" s="6"/>
      <c r="G90" s="8"/>
      <c r="H90" s="6"/>
    </row>
    <row r="91" spans="5:8" ht="30" customHeight="1" x14ac:dyDescent="0.3">
      <c r="E91" s="7"/>
      <c r="F91" s="6"/>
      <c r="G91" s="8"/>
      <c r="H91" s="6"/>
    </row>
    <row r="92" spans="5:8" ht="30" customHeight="1" x14ac:dyDescent="0.3">
      <c r="E92" s="7"/>
      <c r="F92" s="6"/>
      <c r="G92" s="8"/>
      <c r="H92" s="6"/>
    </row>
    <row r="93" spans="5:8" ht="30" customHeight="1" x14ac:dyDescent="0.3">
      <c r="E93" s="7"/>
      <c r="F93" s="6"/>
      <c r="G93" s="8"/>
      <c r="H93" s="6"/>
    </row>
    <row r="94" spans="5:8" ht="30" customHeight="1" x14ac:dyDescent="0.3">
      <c r="E94" s="7"/>
      <c r="F94" s="6"/>
      <c r="G94" s="8"/>
      <c r="H94" s="6"/>
    </row>
    <row r="95" spans="5:8" ht="30" customHeight="1" x14ac:dyDescent="0.3">
      <c r="E95" s="7"/>
      <c r="F95" s="6"/>
      <c r="G95" s="8"/>
      <c r="H95" s="6"/>
    </row>
    <row r="96" spans="5:8" ht="30" customHeight="1" x14ac:dyDescent="0.3">
      <c r="E96" s="7"/>
      <c r="F96" s="6"/>
      <c r="G96" s="8"/>
      <c r="H96" s="6"/>
    </row>
    <row r="97" spans="5:8" ht="30" customHeight="1" x14ac:dyDescent="0.3">
      <c r="E97" s="7"/>
      <c r="F97" s="6"/>
      <c r="G97" s="8"/>
      <c r="H97" s="6"/>
    </row>
    <row r="98" spans="5:8" ht="30" customHeight="1" x14ac:dyDescent="0.3">
      <c r="E98" s="7"/>
      <c r="F98" s="6"/>
      <c r="G98" s="8"/>
      <c r="H98" s="6"/>
    </row>
    <row r="99" spans="5:8" ht="30" customHeight="1" x14ac:dyDescent="0.3">
      <c r="E99" s="7"/>
      <c r="F99" s="6"/>
      <c r="G99" s="8"/>
      <c r="H99" s="6"/>
    </row>
    <row r="100" spans="5:8" ht="30" customHeight="1" x14ac:dyDescent="0.3">
      <c r="E100" s="7"/>
      <c r="F100" s="6"/>
      <c r="G100" s="8"/>
      <c r="H100" s="6"/>
    </row>
    <row r="101" spans="5:8" ht="30" customHeight="1" x14ac:dyDescent="0.3">
      <c r="E101" s="7"/>
      <c r="F101" s="6"/>
      <c r="G101" s="8"/>
      <c r="H101" s="6"/>
    </row>
    <row r="102" spans="5:8" ht="30" customHeight="1" x14ac:dyDescent="0.3">
      <c r="E102" s="7"/>
      <c r="F102" s="6"/>
      <c r="G102" s="8"/>
      <c r="H102" s="6"/>
    </row>
    <row r="103" spans="5:8" ht="30" customHeight="1" x14ac:dyDescent="0.3">
      <c r="E103" s="7"/>
      <c r="F103" s="6"/>
      <c r="G103" s="8"/>
      <c r="H103" s="6"/>
    </row>
    <row r="104" spans="5:8" ht="30" customHeight="1" x14ac:dyDescent="0.3">
      <c r="E104" s="7"/>
      <c r="F104" s="6"/>
      <c r="G104" s="8"/>
      <c r="H104" s="6"/>
    </row>
    <row r="105" spans="5:8" ht="30" customHeight="1" x14ac:dyDescent="0.3">
      <c r="E105" s="7"/>
      <c r="F105" s="6"/>
      <c r="G105" s="8"/>
      <c r="H105" s="6"/>
    </row>
    <row r="106" spans="5:8" ht="30" customHeight="1" x14ac:dyDescent="0.3">
      <c r="E106" s="7"/>
      <c r="F106" s="6"/>
      <c r="G106" s="8"/>
      <c r="H106" s="6"/>
    </row>
    <row r="107" spans="5:8" ht="30" customHeight="1" x14ac:dyDescent="0.3">
      <c r="E107" s="7"/>
      <c r="F107" s="6"/>
      <c r="G107" s="8"/>
      <c r="H107" s="6"/>
    </row>
    <row r="108" spans="5:8" ht="30" customHeight="1" x14ac:dyDescent="0.3">
      <c r="E108" s="7"/>
      <c r="F108" s="6"/>
      <c r="G108" s="8"/>
      <c r="H108" s="6"/>
    </row>
    <row r="109" spans="5:8" ht="30" customHeight="1" x14ac:dyDescent="0.3">
      <c r="E109" s="7"/>
      <c r="F109" s="6"/>
      <c r="G109" s="8"/>
      <c r="H109" s="6"/>
    </row>
    <row r="110" spans="5:8" ht="30" customHeight="1" x14ac:dyDescent="0.3">
      <c r="E110" s="7"/>
      <c r="F110" s="6"/>
      <c r="G110" s="8"/>
      <c r="H110" s="6"/>
    </row>
    <row r="111" spans="5:8" ht="30" customHeight="1" x14ac:dyDescent="0.3">
      <c r="E111" s="7"/>
      <c r="F111" s="6"/>
      <c r="G111" s="8"/>
      <c r="H111" s="6"/>
    </row>
    <row r="112" spans="5:8" ht="30" customHeight="1" x14ac:dyDescent="0.3">
      <c r="E112" s="7"/>
      <c r="F112" s="6"/>
      <c r="G112" s="8"/>
      <c r="H112" s="6"/>
    </row>
    <row r="113" spans="5:8" ht="30" customHeight="1" x14ac:dyDescent="0.3">
      <c r="E113" s="7"/>
      <c r="F113" s="6"/>
      <c r="G113" s="8"/>
      <c r="H113" s="6"/>
    </row>
    <row r="114" spans="5:8" ht="30" customHeight="1" x14ac:dyDescent="0.3">
      <c r="E114" s="7"/>
      <c r="F114" s="6"/>
      <c r="G114" s="8"/>
      <c r="H114" s="6"/>
    </row>
    <row r="115" spans="5:8" ht="30" customHeight="1" x14ac:dyDescent="0.3">
      <c r="E115" s="7"/>
      <c r="F115" s="6"/>
      <c r="G115" s="8"/>
      <c r="H115" s="6"/>
    </row>
    <row r="116" spans="5:8" ht="30" customHeight="1" x14ac:dyDescent="0.3">
      <c r="E116" s="7"/>
      <c r="F116" s="6"/>
      <c r="G116" s="8"/>
      <c r="H116" s="6"/>
    </row>
    <row r="117" spans="5:8" ht="30" customHeight="1" x14ac:dyDescent="0.3">
      <c r="E117" s="7"/>
      <c r="F117" s="6"/>
      <c r="G117" s="8"/>
      <c r="H117" s="6"/>
    </row>
    <row r="118" spans="5:8" ht="30" customHeight="1" x14ac:dyDescent="0.3">
      <c r="E118" s="7"/>
      <c r="F118" s="6"/>
      <c r="G118" s="8"/>
      <c r="H118" s="6"/>
    </row>
    <row r="119" spans="5:8" ht="30" customHeight="1" x14ac:dyDescent="0.3">
      <c r="E119" s="7"/>
      <c r="F119" s="6"/>
      <c r="G119" s="8"/>
      <c r="H119" s="6"/>
    </row>
    <row r="120" spans="5:8" ht="30" customHeight="1" x14ac:dyDescent="0.3">
      <c r="E120" s="7"/>
      <c r="F120" s="6"/>
      <c r="G120" s="8"/>
      <c r="H120" s="6"/>
    </row>
    <row r="121" spans="5:8" ht="30" customHeight="1" x14ac:dyDescent="0.3">
      <c r="E121" s="7"/>
      <c r="F121" s="6"/>
      <c r="G121" s="8"/>
      <c r="H121" s="6"/>
    </row>
    <row r="122" spans="5:8" ht="30" customHeight="1" x14ac:dyDescent="0.3">
      <c r="E122" s="7"/>
      <c r="F122" s="6"/>
      <c r="G122" s="8"/>
      <c r="H122" s="6"/>
    </row>
    <row r="123" spans="5:8" ht="30" customHeight="1" x14ac:dyDescent="0.3">
      <c r="E123" s="7"/>
      <c r="F123" s="6"/>
      <c r="G123" s="8"/>
      <c r="H123" s="6"/>
    </row>
    <row r="124" spans="5:8" ht="30" customHeight="1" x14ac:dyDescent="0.3">
      <c r="E124" s="7"/>
      <c r="F124" s="6"/>
      <c r="G124" s="8"/>
      <c r="H124" s="6"/>
    </row>
    <row r="125" spans="5:8" ht="30" customHeight="1" x14ac:dyDescent="0.3">
      <c r="E125" s="7"/>
      <c r="F125" s="6"/>
      <c r="G125" s="8"/>
      <c r="H125" s="6"/>
    </row>
    <row r="126" spans="5:8" ht="30" customHeight="1" x14ac:dyDescent="0.3">
      <c r="E126" s="7"/>
      <c r="F126" s="6"/>
      <c r="G126" s="8"/>
      <c r="H126" s="6"/>
    </row>
    <row r="127" spans="5:8" ht="30" customHeight="1" x14ac:dyDescent="0.3">
      <c r="E127" s="7"/>
      <c r="F127" s="6"/>
      <c r="G127" s="8"/>
      <c r="H127" s="6"/>
    </row>
    <row r="128" spans="5:8" ht="30" customHeight="1" x14ac:dyDescent="0.3">
      <c r="E128" s="7"/>
      <c r="F128" s="6"/>
      <c r="G128" s="8"/>
      <c r="H128" s="6"/>
    </row>
    <row r="129" spans="5:8" ht="30" customHeight="1" x14ac:dyDescent="0.3">
      <c r="E129" s="7"/>
      <c r="F129" s="6"/>
      <c r="G129" s="8"/>
      <c r="H129" s="6"/>
    </row>
    <row r="130" spans="5:8" ht="30" customHeight="1" x14ac:dyDescent="0.3">
      <c r="E130" s="7"/>
      <c r="F130" s="6"/>
      <c r="G130" s="8"/>
      <c r="H130" s="6"/>
    </row>
    <row r="131" spans="5:8" ht="30" customHeight="1" x14ac:dyDescent="0.3">
      <c r="E131" s="7"/>
      <c r="F131" s="6"/>
      <c r="G131" s="8"/>
      <c r="H131" s="6"/>
    </row>
    <row r="132" spans="5:8" ht="30" customHeight="1" x14ac:dyDescent="0.3">
      <c r="E132" s="7"/>
      <c r="F132" s="6"/>
      <c r="G132" s="8"/>
      <c r="H132" s="6"/>
    </row>
    <row r="133" spans="5:8" ht="30" customHeight="1" x14ac:dyDescent="0.3">
      <c r="E133" s="7"/>
      <c r="F133" s="6"/>
      <c r="G133" s="8"/>
      <c r="H133" s="6"/>
    </row>
    <row r="134" spans="5:8" ht="30" customHeight="1" x14ac:dyDescent="0.3">
      <c r="E134" s="7"/>
      <c r="F134" s="6"/>
      <c r="G134" s="8"/>
      <c r="H134" s="6"/>
    </row>
    <row r="135" spans="5:8" ht="30" customHeight="1" x14ac:dyDescent="0.3">
      <c r="E135" s="7"/>
      <c r="F135" s="6"/>
      <c r="G135" s="8"/>
      <c r="H135" s="6"/>
    </row>
    <row r="136" spans="5:8" ht="30" customHeight="1" x14ac:dyDescent="0.3">
      <c r="E136" s="7"/>
      <c r="F136" s="6"/>
      <c r="G136" s="8"/>
      <c r="H136" s="6"/>
    </row>
    <row r="137" spans="5:8" ht="30" customHeight="1" x14ac:dyDescent="0.3">
      <c r="E137" s="7"/>
      <c r="F137" s="6"/>
      <c r="G137" s="8"/>
      <c r="H137" s="6"/>
    </row>
    <row r="138" spans="5:8" ht="30" customHeight="1" x14ac:dyDescent="0.3">
      <c r="E138" s="7"/>
      <c r="F138" s="6"/>
      <c r="G138" s="8"/>
      <c r="H138" s="6"/>
    </row>
    <row r="139" spans="5:8" ht="30" customHeight="1" x14ac:dyDescent="0.3">
      <c r="E139" s="7"/>
      <c r="F139" s="6"/>
      <c r="G139" s="8"/>
      <c r="H139" s="6"/>
    </row>
    <row r="140" spans="5:8" ht="30" customHeight="1" x14ac:dyDescent="0.3">
      <c r="E140" s="7"/>
      <c r="F140" s="6"/>
      <c r="G140" s="8"/>
      <c r="H140" s="6"/>
    </row>
    <row r="141" spans="5:8" ht="30" customHeight="1" x14ac:dyDescent="0.3">
      <c r="E141" s="7"/>
      <c r="F141" s="6"/>
      <c r="G141" s="8"/>
      <c r="H141" s="6"/>
    </row>
    <row r="142" spans="5:8" ht="30" customHeight="1" x14ac:dyDescent="0.3">
      <c r="E142" s="7"/>
      <c r="F142" s="6"/>
      <c r="G142" s="8"/>
      <c r="H142" s="6"/>
    </row>
    <row r="143" spans="5:8" ht="30" customHeight="1" x14ac:dyDescent="0.3">
      <c r="E143" s="7"/>
      <c r="F143" s="6"/>
      <c r="G143" s="8"/>
      <c r="H143" s="6"/>
    </row>
    <row r="144" spans="5:8" ht="30" customHeight="1" x14ac:dyDescent="0.3">
      <c r="E144" s="7"/>
      <c r="F144" s="6"/>
      <c r="G144" s="8"/>
      <c r="H144" s="6"/>
    </row>
    <row r="145" spans="5:8" ht="30" customHeight="1" x14ac:dyDescent="0.3">
      <c r="E145" s="7"/>
      <c r="F145" s="6"/>
      <c r="G145" s="8"/>
      <c r="H145" s="6"/>
    </row>
    <row r="146" spans="5:8" ht="30" customHeight="1" x14ac:dyDescent="0.3">
      <c r="E146" s="7"/>
      <c r="F146" s="6"/>
      <c r="G146" s="8"/>
      <c r="H146" s="6"/>
    </row>
    <row r="147" spans="5:8" ht="30" customHeight="1" x14ac:dyDescent="0.3">
      <c r="E147" s="7"/>
      <c r="F147" s="6"/>
      <c r="G147" s="8"/>
      <c r="H147" s="6"/>
    </row>
    <row r="148" spans="5:8" ht="30" customHeight="1" x14ac:dyDescent="0.3">
      <c r="E148" s="7"/>
      <c r="F148" s="6"/>
      <c r="G148" s="8"/>
      <c r="H148" s="6"/>
    </row>
    <row r="149" spans="5:8" ht="30" customHeight="1" x14ac:dyDescent="0.3">
      <c r="E149" s="7"/>
      <c r="F149" s="6"/>
      <c r="G149" s="8"/>
      <c r="H149" s="6"/>
    </row>
    <row r="150" spans="5:8" ht="30" customHeight="1" x14ac:dyDescent="0.3">
      <c r="E150" s="7"/>
      <c r="F150" s="6"/>
      <c r="G150" s="8"/>
      <c r="H150" s="6"/>
    </row>
    <row r="151" spans="5:8" ht="30" customHeight="1" x14ac:dyDescent="0.3">
      <c r="E151" s="7"/>
      <c r="F151" s="6"/>
      <c r="G151" s="8"/>
      <c r="H151" s="6"/>
    </row>
    <row r="152" spans="5:8" ht="30" customHeight="1" x14ac:dyDescent="0.3">
      <c r="E152" s="7"/>
      <c r="F152" s="6"/>
      <c r="G152" s="8"/>
      <c r="H152" s="6"/>
    </row>
    <row r="153" spans="5:8" ht="30" customHeight="1" x14ac:dyDescent="0.3">
      <c r="E153" s="7"/>
      <c r="F153" s="6"/>
      <c r="G153" s="8"/>
      <c r="H153" s="6"/>
    </row>
    <row r="154" spans="5:8" ht="30" customHeight="1" x14ac:dyDescent="0.3">
      <c r="E154" s="7"/>
      <c r="F154" s="6"/>
      <c r="G154" s="8"/>
      <c r="H154" s="6"/>
    </row>
    <row r="155" spans="5:8" ht="30" customHeight="1" x14ac:dyDescent="0.3">
      <c r="E155" s="7"/>
      <c r="F155" s="6"/>
      <c r="G155" s="8"/>
      <c r="H155" s="6"/>
    </row>
    <row r="156" spans="5:8" ht="30" customHeight="1" x14ac:dyDescent="0.3">
      <c r="E156" s="7"/>
      <c r="F156" s="6"/>
      <c r="G156" s="8"/>
      <c r="H156" s="6"/>
    </row>
    <row r="157" spans="5:8" ht="30" customHeight="1" x14ac:dyDescent="0.3">
      <c r="E157" s="7"/>
      <c r="F157" s="6"/>
      <c r="G157" s="8"/>
      <c r="H157" s="6"/>
    </row>
    <row r="158" spans="5:8" ht="30" customHeight="1" x14ac:dyDescent="0.3">
      <c r="E158" s="7"/>
      <c r="F158" s="6"/>
      <c r="G158" s="8"/>
      <c r="H158" s="6"/>
    </row>
    <row r="159" spans="5:8" ht="30" customHeight="1" x14ac:dyDescent="0.3">
      <c r="E159" s="7"/>
      <c r="F159" s="6"/>
      <c r="G159" s="8"/>
      <c r="H159" s="6"/>
    </row>
    <row r="160" spans="5:8" ht="30" customHeight="1" x14ac:dyDescent="0.3">
      <c r="E160" s="7"/>
      <c r="F160" s="6"/>
      <c r="G160" s="8"/>
      <c r="H160" s="6"/>
    </row>
    <row r="161" spans="5:8" ht="30" customHeight="1" x14ac:dyDescent="0.3">
      <c r="E161" s="7"/>
      <c r="F161" s="6"/>
      <c r="G161" s="8"/>
      <c r="H161" s="6"/>
    </row>
    <row r="162" spans="5:8" ht="30" customHeight="1" x14ac:dyDescent="0.3">
      <c r="E162" s="7"/>
      <c r="F162" s="6"/>
      <c r="G162" s="8"/>
      <c r="H162" s="6"/>
    </row>
    <row r="163" spans="5:8" ht="30" customHeight="1" x14ac:dyDescent="0.3">
      <c r="E163" s="7"/>
      <c r="F163" s="6"/>
      <c r="G163" s="8"/>
      <c r="H163" s="6"/>
    </row>
    <row r="164" spans="5:8" ht="30" customHeight="1" x14ac:dyDescent="0.3">
      <c r="E164" s="7"/>
      <c r="F164" s="6"/>
      <c r="G164" s="8"/>
      <c r="H164" s="6"/>
    </row>
    <row r="165" spans="5:8" ht="30" customHeight="1" x14ac:dyDescent="0.3">
      <c r="E165" s="7"/>
      <c r="F165" s="6"/>
      <c r="G165" s="8"/>
      <c r="H165" s="6"/>
    </row>
    <row r="166" spans="5:8" ht="30" customHeight="1" x14ac:dyDescent="0.3">
      <c r="E166" s="7"/>
      <c r="F166" s="6"/>
      <c r="G166" s="8"/>
      <c r="H166" s="6"/>
    </row>
    <row r="167" spans="5:8" ht="30" customHeight="1" x14ac:dyDescent="0.3">
      <c r="E167" s="7"/>
      <c r="F167" s="6"/>
      <c r="G167" s="8"/>
      <c r="H167" s="6"/>
    </row>
    <row r="168" spans="5:8" ht="30" customHeight="1" x14ac:dyDescent="0.3">
      <c r="E168" s="7"/>
      <c r="F168" s="6"/>
      <c r="G168" s="8"/>
      <c r="H168" s="6"/>
    </row>
    <row r="169" spans="5:8" ht="30" customHeight="1" x14ac:dyDescent="0.3">
      <c r="E169" s="7"/>
      <c r="F169" s="6"/>
      <c r="G169" s="8"/>
      <c r="H169" s="6"/>
    </row>
    <row r="170" spans="5:8" ht="30" customHeight="1" x14ac:dyDescent="0.3">
      <c r="E170" s="7"/>
      <c r="F170" s="6"/>
      <c r="G170" s="8"/>
      <c r="H170" s="6"/>
    </row>
    <row r="171" spans="5:8" ht="30" customHeight="1" x14ac:dyDescent="0.3">
      <c r="E171" s="7"/>
      <c r="F171" s="6"/>
      <c r="G171" s="8"/>
      <c r="H171" s="6"/>
    </row>
    <row r="172" spans="5:8" ht="30" customHeight="1" x14ac:dyDescent="0.3">
      <c r="E172" s="7"/>
      <c r="F172" s="6"/>
      <c r="G172" s="8"/>
      <c r="H172" s="6"/>
    </row>
    <row r="173" spans="5:8" ht="30" customHeight="1" x14ac:dyDescent="0.3">
      <c r="E173" s="7"/>
      <c r="F173" s="6"/>
      <c r="G173" s="8"/>
      <c r="H173" s="6"/>
    </row>
    <row r="174" spans="5:8" ht="30" customHeight="1" x14ac:dyDescent="0.3">
      <c r="E174" s="7"/>
      <c r="F174" s="6"/>
      <c r="G174" s="8"/>
      <c r="H174" s="6"/>
    </row>
    <row r="175" spans="5:8" ht="30" customHeight="1" x14ac:dyDescent="0.3">
      <c r="E175" s="7"/>
      <c r="F175" s="6"/>
      <c r="G175" s="8"/>
      <c r="H175" s="6"/>
    </row>
    <row r="176" spans="5:8" ht="30" customHeight="1" x14ac:dyDescent="0.3">
      <c r="E176" s="7"/>
      <c r="F176" s="6"/>
      <c r="G176" s="8"/>
      <c r="H176" s="6"/>
    </row>
    <row r="177" spans="5:8" ht="30" customHeight="1" x14ac:dyDescent="0.3">
      <c r="E177" s="7"/>
      <c r="F177" s="6"/>
      <c r="G177" s="8"/>
      <c r="H177" s="6"/>
    </row>
    <row r="178" spans="5:8" ht="30" customHeight="1" x14ac:dyDescent="0.3">
      <c r="E178" s="7"/>
      <c r="F178" s="6"/>
      <c r="G178" s="8"/>
      <c r="H178" s="6"/>
    </row>
    <row r="179" spans="5:8" ht="30" customHeight="1" x14ac:dyDescent="0.3">
      <c r="E179" s="7"/>
      <c r="F179" s="6"/>
      <c r="G179" s="8"/>
      <c r="H179" s="6"/>
    </row>
    <row r="180" spans="5:8" ht="30" customHeight="1" x14ac:dyDescent="0.3">
      <c r="E180" s="7"/>
      <c r="F180" s="6"/>
      <c r="G180" s="8"/>
      <c r="H180" s="6"/>
    </row>
    <row r="181" spans="5:8" ht="30" customHeight="1" x14ac:dyDescent="0.3">
      <c r="E181" s="7"/>
      <c r="F181" s="6"/>
      <c r="G181" s="8"/>
      <c r="H181" s="6"/>
    </row>
    <row r="182" spans="5:8" ht="30" customHeight="1" x14ac:dyDescent="0.3">
      <c r="E182" s="7"/>
      <c r="F182" s="6"/>
      <c r="G182" s="8"/>
      <c r="H182" s="6"/>
    </row>
    <row r="183" spans="5:8" ht="30" customHeight="1" x14ac:dyDescent="0.3">
      <c r="E183" s="7"/>
      <c r="F183" s="6"/>
      <c r="G183" s="8"/>
      <c r="H183" s="6"/>
    </row>
    <row r="184" spans="5:8" ht="30" customHeight="1" x14ac:dyDescent="0.3">
      <c r="E184" s="7"/>
      <c r="F184" s="6"/>
      <c r="G184" s="8"/>
      <c r="H184" s="6"/>
    </row>
    <row r="185" spans="5:8" ht="30" customHeight="1" x14ac:dyDescent="0.3">
      <c r="E185" s="7"/>
      <c r="F185" s="6"/>
      <c r="G185" s="8"/>
      <c r="H185" s="6"/>
    </row>
    <row r="186" spans="5:8" ht="30" customHeight="1" x14ac:dyDescent="0.3">
      <c r="E186" s="7"/>
      <c r="F186" s="6"/>
      <c r="G186" s="8"/>
      <c r="H186" s="6"/>
    </row>
    <row r="187" spans="5:8" ht="30" customHeight="1" x14ac:dyDescent="0.3">
      <c r="E187" s="7"/>
      <c r="F187" s="6"/>
      <c r="G187" s="8"/>
      <c r="H187" s="6"/>
    </row>
    <row r="188" spans="5:8" ht="30" customHeight="1" x14ac:dyDescent="0.3">
      <c r="E188" s="7"/>
      <c r="F188" s="6"/>
      <c r="G188" s="8"/>
      <c r="H188" s="6"/>
    </row>
    <row r="189" spans="5:8" ht="30" customHeight="1" x14ac:dyDescent="0.3">
      <c r="E189" s="7"/>
      <c r="F189" s="6"/>
      <c r="G189" s="8"/>
      <c r="H189" s="6"/>
    </row>
    <row r="190" spans="5:8" ht="30" customHeight="1" x14ac:dyDescent="0.3">
      <c r="E190" s="7"/>
      <c r="F190" s="6"/>
      <c r="G190" s="8"/>
      <c r="H190" s="6"/>
    </row>
    <row r="191" spans="5:8" ht="30" customHeight="1" x14ac:dyDescent="0.3">
      <c r="E191" s="7"/>
      <c r="F191" s="6"/>
      <c r="G191" s="8"/>
      <c r="H191" s="6"/>
    </row>
    <row r="192" spans="5:8" ht="30" customHeight="1" x14ac:dyDescent="0.3">
      <c r="E192" s="7"/>
      <c r="F192" s="6"/>
      <c r="G192" s="8"/>
      <c r="H192" s="6"/>
    </row>
    <row r="193" spans="5:8" ht="30" customHeight="1" x14ac:dyDescent="0.3">
      <c r="E193" s="7"/>
      <c r="F193" s="6"/>
      <c r="G193" s="8"/>
      <c r="H193" s="6"/>
    </row>
    <row r="194" spans="5:8" ht="30" customHeight="1" x14ac:dyDescent="0.3">
      <c r="E194" s="7"/>
      <c r="F194" s="6"/>
      <c r="G194" s="8"/>
      <c r="H194" s="6"/>
    </row>
    <row r="195" spans="5:8" ht="30" customHeight="1" x14ac:dyDescent="0.3">
      <c r="E195" s="7"/>
      <c r="F195" s="6"/>
      <c r="G195" s="8"/>
      <c r="H195" s="6"/>
    </row>
    <row r="196" spans="5:8" ht="30" customHeight="1" x14ac:dyDescent="0.3">
      <c r="E196" s="7"/>
      <c r="F196" s="6"/>
      <c r="G196" s="8"/>
      <c r="H196" s="6"/>
    </row>
    <row r="197" spans="5:8" ht="30" customHeight="1" x14ac:dyDescent="0.3">
      <c r="E197" s="7"/>
      <c r="F197" s="6"/>
      <c r="G197" s="8"/>
      <c r="H197" s="6"/>
    </row>
    <row r="198" spans="5:8" ht="30" customHeight="1" x14ac:dyDescent="0.3">
      <c r="E198" s="7"/>
      <c r="F198" s="6"/>
      <c r="G198" s="8"/>
      <c r="H198" s="6"/>
    </row>
    <row r="199" spans="5:8" ht="30" customHeight="1" x14ac:dyDescent="0.3">
      <c r="E199" s="7"/>
      <c r="F199" s="6"/>
      <c r="G199" s="8"/>
      <c r="H199" s="6"/>
    </row>
    <row r="200" spans="5:8" ht="30" customHeight="1" x14ac:dyDescent="0.3">
      <c r="E200" s="7"/>
      <c r="F200" s="6"/>
      <c r="G200" s="8"/>
      <c r="H200" s="6"/>
    </row>
    <row r="201" spans="5:8" ht="30" customHeight="1" x14ac:dyDescent="0.3">
      <c r="E201" s="7"/>
      <c r="F201" s="6"/>
      <c r="G201" s="8"/>
      <c r="H201" s="6"/>
    </row>
    <row r="202" spans="5:8" ht="30" customHeight="1" x14ac:dyDescent="0.3">
      <c r="E202" s="7"/>
      <c r="F202" s="6"/>
      <c r="G202" s="8"/>
      <c r="H202" s="6"/>
    </row>
    <row r="203" spans="5:8" ht="30" customHeight="1" x14ac:dyDescent="0.3">
      <c r="E203" s="7"/>
      <c r="F203" s="6"/>
      <c r="G203" s="8"/>
      <c r="H203" s="6"/>
    </row>
    <row r="204" spans="5:8" ht="30" customHeight="1" x14ac:dyDescent="0.3">
      <c r="E204" s="7"/>
      <c r="F204" s="6"/>
      <c r="G204" s="8"/>
      <c r="H204" s="6"/>
    </row>
    <row r="205" spans="5:8" ht="30" customHeight="1" x14ac:dyDescent="0.3">
      <c r="E205" s="7"/>
      <c r="F205" s="6"/>
      <c r="G205" s="8"/>
      <c r="H205" s="6"/>
    </row>
    <row r="206" spans="5:8" ht="30" customHeight="1" x14ac:dyDescent="0.3">
      <c r="E206" s="7"/>
      <c r="F206" s="6"/>
      <c r="G206" s="8"/>
      <c r="H206" s="6"/>
    </row>
    <row r="207" spans="5:8" ht="30" customHeight="1" x14ac:dyDescent="0.3">
      <c r="E207" s="7"/>
      <c r="F207" s="6"/>
      <c r="G207" s="8"/>
      <c r="H207" s="6"/>
    </row>
    <row r="208" spans="5:8" ht="30" customHeight="1" x14ac:dyDescent="0.3">
      <c r="E208" s="7"/>
      <c r="F208" s="6"/>
      <c r="G208" s="8"/>
      <c r="H208" s="6"/>
    </row>
    <row r="209" spans="5:8" ht="30" customHeight="1" x14ac:dyDescent="0.3">
      <c r="E209" s="7"/>
      <c r="F209" s="6"/>
      <c r="G209" s="8"/>
      <c r="H209" s="6"/>
    </row>
    <row r="210" spans="5:8" ht="30" customHeight="1" x14ac:dyDescent="0.3">
      <c r="E210" s="7"/>
      <c r="F210" s="6"/>
      <c r="G210" s="8"/>
      <c r="H210" s="6"/>
    </row>
    <row r="211" spans="5:8" ht="30" customHeight="1" x14ac:dyDescent="0.3">
      <c r="E211" s="7"/>
      <c r="F211" s="6"/>
      <c r="G211" s="8"/>
      <c r="H211" s="6"/>
    </row>
    <row r="212" spans="5:8" ht="30" customHeight="1" x14ac:dyDescent="0.3">
      <c r="E212" s="7"/>
      <c r="F212" s="6"/>
      <c r="G212" s="8"/>
      <c r="H212" s="6"/>
    </row>
    <row r="213" spans="5:8" ht="30" customHeight="1" x14ac:dyDescent="0.3">
      <c r="E213" s="7"/>
      <c r="F213" s="6"/>
      <c r="G213" s="8"/>
      <c r="H213" s="6"/>
    </row>
    <row r="214" spans="5:8" ht="30" customHeight="1" x14ac:dyDescent="0.3">
      <c r="E214" s="7"/>
      <c r="F214" s="6"/>
      <c r="G214" s="8"/>
      <c r="H214" s="6"/>
    </row>
    <row r="215" spans="5:8" ht="30" customHeight="1" x14ac:dyDescent="0.3">
      <c r="E215" s="7"/>
      <c r="F215" s="6"/>
      <c r="G215" s="8"/>
      <c r="H215" s="6"/>
    </row>
    <row r="216" spans="5:8" ht="30" customHeight="1" x14ac:dyDescent="0.3">
      <c r="E216" s="7"/>
      <c r="F216" s="6"/>
      <c r="G216" s="8"/>
      <c r="H216" s="6"/>
    </row>
    <row r="217" spans="5:8" ht="30" customHeight="1" x14ac:dyDescent="0.3">
      <c r="E217" s="7"/>
      <c r="F217" s="6"/>
      <c r="G217" s="8"/>
      <c r="H217" s="6"/>
    </row>
    <row r="218" spans="5:8" ht="30" customHeight="1" x14ac:dyDescent="0.3">
      <c r="E218" s="7"/>
      <c r="F218" s="6"/>
      <c r="G218" s="8"/>
      <c r="H218" s="6"/>
    </row>
    <row r="219" spans="5:8" ht="30" customHeight="1" x14ac:dyDescent="0.3">
      <c r="E219" s="7"/>
      <c r="F219" s="6"/>
      <c r="G219" s="8"/>
      <c r="H219" s="6"/>
    </row>
    <row r="220" spans="5:8" ht="30" customHeight="1" x14ac:dyDescent="0.3">
      <c r="E220" s="7"/>
      <c r="F220" s="6"/>
      <c r="G220" s="8"/>
      <c r="H220" s="6"/>
    </row>
    <row r="221" spans="5:8" ht="30" customHeight="1" x14ac:dyDescent="0.3">
      <c r="E221" s="7"/>
      <c r="F221" s="6"/>
      <c r="G221" s="8"/>
      <c r="H221" s="6"/>
    </row>
    <row r="222" spans="5:8" ht="30" customHeight="1" x14ac:dyDescent="0.3">
      <c r="E222" s="7"/>
      <c r="F222" s="6"/>
      <c r="G222" s="8"/>
      <c r="H222" s="6"/>
    </row>
    <row r="223" spans="5:8" ht="30" customHeight="1" x14ac:dyDescent="0.3">
      <c r="E223" s="7"/>
      <c r="F223" s="6"/>
      <c r="G223" s="8"/>
      <c r="H223" s="6"/>
    </row>
    <row r="224" spans="5:8" ht="30" customHeight="1" x14ac:dyDescent="0.3">
      <c r="E224" s="7"/>
      <c r="F224" s="6"/>
      <c r="G224" s="8"/>
      <c r="H224" s="6"/>
    </row>
    <row r="225" spans="5:8" ht="30" customHeight="1" x14ac:dyDescent="0.3">
      <c r="E225" s="7"/>
      <c r="F225" s="6"/>
      <c r="G225" s="8"/>
      <c r="H225" s="6"/>
    </row>
    <row r="226" spans="5:8" ht="30" customHeight="1" x14ac:dyDescent="0.3">
      <c r="E226" s="7"/>
      <c r="F226" s="6"/>
      <c r="G226" s="8"/>
      <c r="H226" s="6"/>
    </row>
    <row r="227" spans="5:8" ht="30" customHeight="1" x14ac:dyDescent="0.3">
      <c r="E227" s="7"/>
      <c r="F227" s="6"/>
      <c r="G227" s="8"/>
      <c r="H227" s="6"/>
    </row>
    <row r="228" spans="5:8" ht="30" customHeight="1" x14ac:dyDescent="0.3">
      <c r="E228" s="7"/>
      <c r="F228" s="6"/>
      <c r="G228" s="8"/>
      <c r="H228" s="6"/>
    </row>
    <row r="229" spans="5:8" ht="30" customHeight="1" x14ac:dyDescent="0.3">
      <c r="E229" s="7"/>
      <c r="F229" s="6"/>
      <c r="G229" s="8"/>
      <c r="H229" s="6"/>
    </row>
    <row r="230" spans="5:8" ht="30" customHeight="1" x14ac:dyDescent="0.3">
      <c r="E230" s="7"/>
      <c r="F230" s="6"/>
      <c r="G230" s="8"/>
      <c r="H230" s="6"/>
    </row>
    <row r="231" spans="5:8" ht="30" customHeight="1" x14ac:dyDescent="0.3">
      <c r="E231" s="7"/>
      <c r="F231" s="6"/>
      <c r="G231" s="8"/>
      <c r="H231" s="6"/>
    </row>
    <row r="232" spans="5:8" ht="30" customHeight="1" x14ac:dyDescent="0.3">
      <c r="E232" s="7"/>
      <c r="F232" s="6"/>
      <c r="G232" s="8"/>
      <c r="H232" s="6"/>
    </row>
    <row r="233" spans="5:8" ht="30" customHeight="1" x14ac:dyDescent="0.3">
      <c r="E233" s="7"/>
      <c r="F233" s="6"/>
      <c r="G233" s="8"/>
      <c r="H233" s="6"/>
    </row>
    <row r="234" spans="5:8" ht="30" customHeight="1" x14ac:dyDescent="0.3">
      <c r="E234" s="7"/>
      <c r="F234" s="6"/>
      <c r="G234" s="8"/>
      <c r="H234" s="6"/>
    </row>
    <row r="235" spans="5:8" ht="30" customHeight="1" x14ac:dyDescent="0.3">
      <c r="E235" s="7"/>
      <c r="F235" s="6"/>
      <c r="G235" s="8"/>
      <c r="H235" s="6"/>
    </row>
    <row r="236" spans="5:8" ht="30" customHeight="1" x14ac:dyDescent="0.3">
      <c r="E236" s="7"/>
      <c r="F236" s="6"/>
      <c r="G236" s="8"/>
      <c r="H236" s="6"/>
    </row>
    <row r="237" spans="5:8" ht="30" customHeight="1" x14ac:dyDescent="0.3">
      <c r="E237" s="7"/>
      <c r="F237" s="6"/>
      <c r="G237" s="8"/>
      <c r="H237" s="6"/>
    </row>
    <row r="238" spans="5:8" ht="30" customHeight="1" x14ac:dyDescent="0.3">
      <c r="E238" s="7"/>
      <c r="F238" s="6"/>
      <c r="G238" s="8"/>
      <c r="H238" s="6"/>
    </row>
    <row r="239" spans="5:8" ht="30" customHeight="1" x14ac:dyDescent="0.3">
      <c r="E239" s="7"/>
      <c r="F239" s="6"/>
      <c r="G239" s="8"/>
      <c r="H239" s="6"/>
    </row>
    <row r="240" spans="5:8" ht="30" customHeight="1" x14ac:dyDescent="0.3">
      <c r="E240" s="7"/>
      <c r="F240" s="6"/>
      <c r="G240" s="8"/>
      <c r="H240" s="6"/>
    </row>
    <row r="241" spans="5:8" ht="30" customHeight="1" x14ac:dyDescent="0.3">
      <c r="E241" s="7"/>
      <c r="F241" s="6"/>
      <c r="G241" s="8"/>
      <c r="H241" s="6"/>
    </row>
    <row r="242" spans="5:8" ht="30" customHeight="1" x14ac:dyDescent="0.3">
      <c r="E242" s="7"/>
      <c r="F242" s="6"/>
      <c r="G242" s="8"/>
      <c r="H242" s="6"/>
    </row>
    <row r="243" spans="5:8" ht="30" customHeight="1" x14ac:dyDescent="0.3">
      <c r="E243" s="7"/>
      <c r="F243" s="6"/>
      <c r="G243" s="8"/>
      <c r="H243" s="6"/>
    </row>
    <row r="244" spans="5:8" ht="30" customHeight="1" x14ac:dyDescent="0.3">
      <c r="E244" s="7"/>
      <c r="F244" s="6"/>
      <c r="G244" s="8"/>
      <c r="H244" s="6"/>
    </row>
    <row r="245" spans="5:8" ht="30" customHeight="1" x14ac:dyDescent="0.3">
      <c r="E245" s="7"/>
      <c r="F245" s="6"/>
      <c r="G245" s="8"/>
      <c r="H245" s="6"/>
    </row>
    <row r="246" spans="5:8" ht="30" customHeight="1" x14ac:dyDescent="0.3">
      <c r="E246" s="7"/>
      <c r="F246" s="6"/>
      <c r="G246" s="8"/>
      <c r="H246" s="6"/>
    </row>
    <row r="247" spans="5:8" ht="30" customHeight="1" x14ac:dyDescent="0.3">
      <c r="E247" s="7"/>
      <c r="F247" s="6"/>
      <c r="G247" s="8"/>
      <c r="H247" s="6"/>
    </row>
    <row r="248" spans="5:8" ht="30" customHeight="1" x14ac:dyDescent="0.3">
      <c r="E248" s="7"/>
      <c r="F248" s="6"/>
      <c r="G248" s="8"/>
      <c r="H248" s="6"/>
    </row>
    <row r="249" spans="5:8" ht="30" customHeight="1" x14ac:dyDescent="0.3">
      <c r="E249" s="7"/>
      <c r="F249" s="6"/>
      <c r="G249" s="8"/>
      <c r="H249" s="6"/>
    </row>
    <row r="250" spans="5:8" ht="30" customHeight="1" x14ac:dyDescent="0.3">
      <c r="E250" s="7"/>
      <c r="F250" s="6"/>
      <c r="G250" s="8"/>
      <c r="H250" s="6"/>
    </row>
    <row r="251" spans="5:8" ht="30" customHeight="1" x14ac:dyDescent="0.3">
      <c r="E251" s="7"/>
      <c r="F251" s="6"/>
      <c r="G251" s="8"/>
      <c r="H251" s="6"/>
    </row>
    <row r="252" spans="5:8" ht="30" customHeight="1" x14ac:dyDescent="0.3">
      <c r="E252" s="7"/>
      <c r="F252" s="6"/>
      <c r="G252" s="8"/>
      <c r="H252" s="6"/>
    </row>
    <row r="253" spans="5:8" ht="30" customHeight="1" x14ac:dyDescent="0.3">
      <c r="E253" s="7"/>
      <c r="F253" s="6"/>
      <c r="G253" s="8"/>
      <c r="H253" s="6"/>
    </row>
    <row r="254" spans="5:8" ht="30" customHeight="1" x14ac:dyDescent="0.3">
      <c r="E254" s="7"/>
      <c r="F254" s="6"/>
      <c r="G254" s="8"/>
      <c r="H254" s="6"/>
    </row>
    <row r="255" spans="5:8" ht="30" customHeight="1" x14ac:dyDescent="0.3">
      <c r="E255" s="7"/>
      <c r="F255" s="6"/>
      <c r="G255" s="8"/>
      <c r="H255" s="6"/>
    </row>
    <row r="256" spans="5:8" ht="30" customHeight="1" x14ac:dyDescent="0.3">
      <c r="E256" s="7"/>
      <c r="F256" s="6"/>
      <c r="G256" s="8"/>
      <c r="H256" s="6"/>
    </row>
    <row r="257" spans="5:8" ht="30" customHeight="1" x14ac:dyDescent="0.3">
      <c r="E257" s="7"/>
      <c r="F257" s="6"/>
      <c r="G257" s="8"/>
      <c r="H257" s="6"/>
    </row>
    <row r="258" spans="5:8" ht="30" customHeight="1" x14ac:dyDescent="0.3">
      <c r="E258" s="7"/>
      <c r="F258" s="6"/>
      <c r="G258" s="8"/>
      <c r="H258" s="6"/>
    </row>
    <row r="259" spans="5:8" ht="30" customHeight="1" x14ac:dyDescent="0.3">
      <c r="E259" s="7"/>
      <c r="F259" s="6"/>
      <c r="G259" s="8"/>
      <c r="H259" s="6"/>
    </row>
    <row r="260" spans="5:8" ht="30" customHeight="1" x14ac:dyDescent="0.3">
      <c r="E260" s="7"/>
      <c r="F260" s="6"/>
      <c r="G260" s="8"/>
      <c r="H260" s="6"/>
    </row>
    <row r="261" spans="5:8" ht="30" customHeight="1" x14ac:dyDescent="0.3">
      <c r="E261" s="7"/>
      <c r="F261" s="6"/>
      <c r="G261" s="8"/>
      <c r="H261" s="6"/>
    </row>
    <row r="262" spans="5:8" ht="30" customHeight="1" x14ac:dyDescent="0.3">
      <c r="E262" s="7"/>
      <c r="F262" s="6"/>
      <c r="G262" s="8"/>
      <c r="H262" s="6"/>
    </row>
    <row r="263" spans="5:8" ht="30" customHeight="1" x14ac:dyDescent="0.3">
      <c r="E263" s="7"/>
      <c r="F263" s="6"/>
      <c r="G263" s="8"/>
      <c r="H263" s="6"/>
    </row>
    <row r="264" spans="5:8" ht="30" customHeight="1" x14ac:dyDescent="0.3">
      <c r="E264" s="7"/>
      <c r="F264" s="6"/>
      <c r="G264" s="8"/>
      <c r="H264" s="6"/>
    </row>
    <row r="265" spans="5:8" ht="30" customHeight="1" x14ac:dyDescent="0.3">
      <c r="E265" s="7"/>
      <c r="F265" s="6"/>
      <c r="G265" s="8"/>
      <c r="H265" s="6"/>
    </row>
    <row r="266" spans="5:8" ht="30" customHeight="1" x14ac:dyDescent="0.3">
      <c r="E266" s="7"/>
      <c r="F266" s="6"/>
      <c r="G266" s="8"/>
      <c r="H266" s="6"/>
    </row>
    <row r="267" spans="5:8" ht="30" customHeight="1" x14ac:dyDescent="0.3">
      <c r="E267" s="7"/>
      <c r="F267" s="6"/>
      <c r="G267" s="8"/>
      <c r="H267" s="6"/>
    </row>
    <row r="268" spans="5:8" ht="30" customHeight="1" x14ac:dyDescent="0.3">
      <c r="E268" s="7"/>
      <c r="F268" s="6"/>
      <c r="G268" s="8"/>
      <c r="H268" s="6"/>
    </row>
    <row r="269" spans="5:8" ht="30" customHeight="1" x14ac:dyDescent="0.3">
      <c r="E269" s="7"/>
      <c r="F269" s="6"/>
      <c r="G269" s="8"/>
      <c r="H269" s="6"/>
    </row>
    <row r="270" spans="5:8" ht="30" customHeight="1" x14ac:dyDescent="0.3">
      <c r="E270" s="7"/>
      <c r="F270" s="6"/>
      <c r="G270" s="8"/>
      <c r="H270" s="6"/>
    </row>
    <row r="271" spans="5:8" ht="30" customHeight="1" x14ac:dyDescent="0.3">
      <c r="E271" s="7"/>
      <c r="F271" s="6"/>
      <c r="G271" s="8"/>
      <c r="H271" s="6"/>
    </row>
    <row r="272" spans="5:8" ht="30" customHeight="1" x14ac:dyDescent="0.3">
      <c r="E272" s="7"/>
      <c r="F272" s="6"/>
      <c r="G272" s="8"/>
      <c r="H272" s="6"/>
    </row>
    <row r="273" spans="5:8" ht="30" customHeight="1" x14ac:dyDescent="0.3">
      <c r="E273" s="7"/>
      <c r="F273" s="6"/>
      <c r="G273" s="8"/>
      <c r="H273" s="6"/>
    </row>
    <row r="274" spans="5:8" ht="30" customHeight="1" x14ac:dyDescent="0.3">
      <c r="E274" s="7"/>
      <c r="F274" s="6"/>
      <c r="G274" s="8"/>
      <c r="H274" s="6"/>
    </row>
    <row r="275" spans="5:8" ht="30" customHeight="1" x14ac:dyDescent="0.3">
      <c r="E275" s="7"/>
      <c r="F275" s="6"/>
      <c r="G275" s="8"/>
      <c r="H275" s="6"/>
    </row>
    <row r="276" spans="5:8" ht="30" customHeight="1" x14ac:dyDescent="0.3">
      <c r="E276" s="7"/>
      <c r="F276" s="6"/>
      <c r="G276" s="8"/>
      <c r="H276" s="6"/>
    </row>
    <row r="277" spans="5:8" ht="30" customHeight="1" x14ac:dyDescent="0.3">
      <c r="E277" s="7"/>
      <c r="F277" s="6"/>
      <c r="G277" s="8"/>
      <c r="H277" s="6"/>
    </row>
    <row r="278" spans="5:8" ht="30" customHeight="1" x14ac:dyDescent="0.3">
      <c r="E278" s="7"/>
      <c r="F278" s="6"/>
      <c r="G278" s="8"/>
      <c r="H278" s="6"/>
    </row>
    <row r="279" spans="5:8" ht="30" customHeight="1" x14ac:dyDescent="0.3">
      <c r="E279" s="7"/>
      <c r="F279" s="6"/>
      <c r="G279" s="8"/>
      <c r="H279" s="6"/>
    </row>
    <row r="280" spans="5:8" ht="30" customHeight="1" x14ac:dyDescent="0.3">
      <c r="E280" s="7"/>
      <c r="F280" s="6"/>
      <c r="G280" s="8"/>
      <c r="H280" s="6"/>
    </row>
    <row r="281" spans="5:8" ht="30" customHeight="1" x14ac:dyDescent="0.3">
      <c r="E281" s="7"/>
      <c r="F281" s="6"/>
      <c r="G281" s="8"/>
      <c r="H281" s="6"/>
    </row>
    <row r="282" spans="5:8" ht="30" customHeight="1" x14ac:dyDescent="0.3">
      <c r="E282" s="7"/>
      <c r="F282" s="6"/>
      <c r="G282" s="8"/>
      <c r="H282" s="6"/>
    </row>
    <row r="283" spans="5:8" ht="30" customHeight="1" x14ac:dyDescent="0.3">
      <c r="E283" s="7"/>
      <c r="F283" s="6"/>
      <c r="G283" s="8"/>
      <c r="H283" s="6"/>
    </row>
    <row r="284" spans="5:8" ht="30" customHeight="1" x14ac:dyDescent="0.3">
      <c r="E284" s="7"/>
      <c r="F284" s="6"/>
      <c r="G284" s="8"/>
      <c r="H284" s="6"/>
    </row>
    <row r="285" spans="5:8" ht="30" customHeight="1" x14ac:dyDescent="0.3">
      <c r="E285" s="7"/>
      <c r="F285" s="6"/>
      <c r="G285" s="8"/>
      <c r="H285" s="6"/>
    </row>
    <row r="286" spans="5:8" ht="30" customHeight="1" x14ac:dyDescent="0.3">
      <c r="E286" s="7"/>
      <c r="F286" s="6"/>
      <c r="G286" s="8"/>
      <c r="H286" s="6"/>
    </row>
    <row r="287" spans="5:8" ht="30" customHeight="1" x14ac:dyDescent="0.3">
      <c r="E287" s="7"/>
      <c r="F287" s="6"/>
      <c r="G287" s="8"/>
      <c r="H287" s="6"/>
    </row>
    <row r="288" spans="5:8" ht="30" customHeight="1" x14ac:dyDescent="0.3">
      <c r="E288" s="7"/>
      <c r="F288" s="6"/>
      <c r="G288" s="8"/>
      <c r="H288" s="6"/>
    </row>
    <row r="289" spans="5:8" ht="30" customHeight="1" x14ac:dyDescent="0.3">
      <c r="E289" s="7"/>
      <c r="F289" s="6"/>
      <c r="G289" s="8"/>
      <c r="H289" s="6"/>
    </row>
    <row r="290" spans="5:8" ht="30" customHeight="1" x14ac:dyDescent="0.3">
      <c r="E290" s="7"/>
      <c r="F290" s="6"/>
      <c r="G290" s="8"/>
      <c r="H290" s="6"/>
    </row>
    <row r="291" spans="5:8" ht="30" customHeight="1" x14ac:dyDescent="0.3">
      <c r="E291" s="7"/>
      <c r="F291" s="6"/>
      <c r="G291" s="8"/>
      <c r="H291" s="6"/>
    </row>
    <row r="292" spans="5:8" ht="30" customHeight="1" x14ac:dyDescent="0.3">
      <c r="E292" s="7"/>
      <c r="F292" s="6"/>
      <c r="G292" s="8"/>
      <c r="H292" s="6"/>
    </row>
    <row r="293" spans="5:8" ht="30" customHeight="1" x14ac:dyDescent="0.3">
      <c r="E293" s="7"/>
      <c r="F293" s="6"/>
      <c r="G293" s="8"/>
      <c r="H293" s="6"/>
    </row>
    <row r="294" spans="5:8" ht="30" customHeight="1" x14ac:dyDescent="0.3">
      <c r="E294" s="7"/>
      <c r="F294" s="6"/>
      <c r="G294" s="8"/>
      <c r="H294" s="6"/>
    </row>
    <row r="295" spans="5:8" ht="30" customHeight="1" x14ac:dyDescent="0.3">
      <c r="E295" s="7"/>
      <c r="F295" s="6"/>
      <c r="G295" s="8"/>
      <c r="H295" s="6"/>
    </row>
    <row r="296" spans="5:8" ht="30" customHeight="1" x14ac:dyDescent="0.3">
      <c r="E296" s="7"/>
      <c r="F296" s="6"/>
      <c r="G296" s="8"/>
      <c r="H296" s="6"/>
    </row>
    <row r="297" spans="5:8" ht="30" customHeight="1" x14ac:dyDescent="0.3">
      <c r="E297" s="7"/>
      <c r="F297" s="6"/>
      <c r="G297" s="8"/>
      <c r="H297" s="6"/>
    </row>
    <row r="298" spans="5:8" ht="30" customHeight="1" x14ac:dyDescent="0.3">
      <c r="E298" s="7"/>
      <c r="F298" s="6"/>
      <c r="G298" s="8"/>
      <c r="H298" s="6"/>
    </row>
    <row r="299" spans="5:8" ht="30" customHeight="1" x14ac:dyDescent="0.3">
      <c r="E299" s="7"/>
      <c r="F299" s="6"/>
      <c r="G299" s="8"/>
      <c r="H299" s="6"/>
    </row>
    <row r="300" spans="5:8" ht="30" customHeight="1" x14ac:dyDescent="0.3">
      <c r="E300" s="7"/>
      <c r="F300" s="6"/>
      <c r="G300" s="8"/>
      <c r="H300" s="6"/>
    </row>
    <row r="301" spans="5:8" ht="30" customHeight="1" x14ac:dyDescent="0.3">
      <c r="E301" s="7"/>
      <c r="F301" s="6"/>
      <c r="G301" s="8"/>
      <c r="H301" s="6"/>
    </row>
    <row r="302" spans="5:8" ht="30" customHeight="1" x14ac:dyDescent="0.3">
      <c r="E302" s="7"/>
      <c r="F302" s="6"/>
      <c r="G302" s="8"/>
      <c r="H302" s="6"/>
    </row>
    <row r="303" spans="5:8" ht="30" customHeight="1" x14ac:dyDescent="0.3">
      <c r="E303" s="7"/>
      <c r="F303" s="6"/>
      <c r="G303" s="8"/>
      <c r="H303" s="6"/>
    </row>
    <row r="304" spans="5:8" ht="30" customHeight="1" x14ac:dyDescent="0.3">
      <c r="E304" s="7"/>
      <c r="F304" s="6"/>
      <c r="G304" s="8"/>
      <c r="H304" s="6"/>
    </row>
    <row r="305" spans="5:8" ht="30" customHeight="1" x14ac:dyDescent="0.3">
      <c r="E305" s="7"/>
      <c r="F305" s="6"/>
      <c r="G305" s="8"/>
      <c r="H305" s="6"/>
    </row>
    <row r="306" spans="5:8" ht="30" customHeight="1" x14ac:dyDescent="0.3">
      <c r="E306" s="7"/>
      <c r="F306" s="6"/>
      <c r="G306" s="8"/>
      <c r="H306" s="6"/>
    </row>
    <row r="307" spans="5:8" ht="30" customHeight="1" x14ac:dyDescent="0.3">
      <c r="E307" s="7"/>
      <c r="F307" s="6"/>
      <c r="G307" s="8"/>
      <c r="H307" s="6"/>
    </row>
    <row r="308" spans="5:8" ht="30" customHeight="1" x14ac:dyDescent="0.3">
      <c r="E308" s="7"/>
      <c r="F308" s="6"/>
      <c r="G308" s="8"/>
      <c r="H308" s="6"/>
    </row>
    <row r="309" spans="5:8" ht="30" customHeight="1" x14ac:dyDescent="0.3">
      <c r="E309" s="7"/>
      <c r="F309" s="6"/>
      <c r="G309" s="8"/>
      <c r="H309" s="6"/>
    </row>
    <row r="310" spans="5:8" ht="30" customHeight="1" x14ac:dyDescent="0.3">
      <c r="E310" s="7"/>
      <c r="F310" s="6"/>
      <c r="G310" s="8"/>
      <c r="H310" s="6"/>
    </row>
    <row r="311" spans="5:8" ht="30" customHeight="1" x14ac:dyDescent="0.3">
      <c r="E311" s="7"/>
      <c r="F311" s="6"/>
      <c r="G311" s="8"/>
      <c r="H311" s="6"/>
    </row>
    <row r="312" spans="5:8" ht="30" customHeight="1" x14ac:dyDescent="0.3">
      <c r="E312" s="7"/>
      <c r="F312" s="6"/>
      <c r="G312" s="8"/>
      <c r="H312" s="6"/>
    </row>
    <row r="313" spans="5:8" ht="30" customHeight="1" x14ac:dyDescent="0.3">
      <c r="E313" s="7"/>
      <c r="F313" s="6"/>
      <c r="G313" s="8"/>
      <c r="H313" s="6"/>
    </row>
    <row r="314" spans="5:8" ht="30" customHeight="1" x14ac:dyDescent="0.3">
      <c r="E314" s="7"/>
      <c r="F314" s="6"/>
      <c r="G314" s="8"/>
      <c r="H314" s="6"/>
    </row>
    <row r="315" spans="5:8" ht="30" customHeight="1" x14ac:dyDescent="0.3">
      <c r="E315" s="7"/>
      <c r="F315" s="6"/>
      <c r="G315" s="8"/>
      <c r="H315" s="6"/>
    </row>
    <row r="316" spans="5:8" ht="30" customHeight="1" x14ac:dyDescent="0.3">
      <c r="E316" s="7"/>
      <c r="F316" s="6"/>
      <c r="G316" s="8"/>
      <c r="H316" s="6"/>
    </row>
    <row r="317" spans="5:8" ht="30" customHeight="1" x14ac:dyDescent="0.3">
      <c r="E317" s="7"/>
      <c r="F317" s="6"/>
      <c r="G317" s="8"/>
      <c r="H317" s="6"/>
    </row>
    <row r="318" spans="5:8" ht="30" customHeight="1" x14ac:dyDescent="0.3">
      <c r="E318" s="7"/>
      <c r="F318" s="6"/>
      <c r="G318" s="8"/>
      <c r="H318" s="6"/>
    </row>
    <row r="319" spans="5:8" ht="30" customHeight="1" x14ac:dyDescent="0.3">
      <c r="E319" s="7"/>
      <c r="F319" s="6"/>
      <c r="G319" s="8"/>
      <c r="H319" s="6"/>
    </row>
    <row r="320" spans="5:8" ht="30" customHeight="1" x14ac:dyDescent="0.3">
      <c r="E320" s="7"/>
      <c r="F320" s="6"/>
      <c r="G320" s="8"/>
      <c r="H320" s="6"/>
    </row>
    <row r="321" spans="5:8" ht="30" customHeight="1" x14ac:dyDescent="0.3">
      <c r="E321" s="7"/>
      <c r="F321" s="6"/>
      <c r="G321" s="8"/>
      <c r="H321" s="6"/>
    </row>
    <row r="322" spans="5:8" ht="30" customHeight="1" x14ac:dyDescent="0.3">
      <c r="E322" s="7"/>
      <c r="F322" s="6"/>
      <c r="G322" s="8"/>
      <c r="H322" s="6"/>
    </row>
    <row r="323" spans="5:8" ht="30" customHeight="1" x14ac:dyDescent="0.3">
      <c r="E323" s="7"/>
      <c r="F323" s="6"/>
      <c r="G323" s="8"/>
      <c r="H323" s="6"/>
    </row>
    <row r="324" spans="5:8" ht="30" customHeight="1" x14ac:dyDescent="0.3">
      <c r="E324" s="7"/>
      <c r="F324" s="6"/>
      <c r="G324" s="8"/>
      <c r="H324" s="6"/>
    </row>
    <row r="325" spans="5:8" ht="30" customHeight="1" x14ac:dyDescent="0.3">
      <c r="E325" s="7"/>
      <c r="F325" s="6"/>
      <c r="G325" s="8"/>
      <c r="H325" s="6"/>
    </row>
    <row r="326" spans="5:8" ht="30" customHeight="1" x14ac:dyDescent="0.3">
      <c r="E326" s="7"/>
      <c r="F326" s="6"/>
      <c r="G326" s="8"/>
      <c r="H326" s="6"/>
    </row>
    <row r="327" spans="5:8" ht="30" customHeight="1" x14ac:dyDescent="0.3">
      <c r="E327" s="7"/>
      <c r="F327" s="6"/>
      <c r="G327" s="8"/>
      <c r="H327" s="6"/>
    </row>
    <row r="328" spans="5:8" ht="30" customHeight="1" x14ac:dyDescent="0.3">
      <c r="E328" s="7"/>
      <c r="F328" s="6"/>
      <c r="G328" s="8"/>
      <c r="H328" s="6"/>
    </row>
    <row r="329" spans="5:8" ht="30" customHeight="1" x14ac:dyDescent="0.3">
      <c r="E329" s="7"/>
      <c r="F329" s="6"/>
      <c r="G329" s="8"/>
      <c r="H329" s="6"/>
    </row>
    <row r="330" spans="5:8" ht="30" customHeight="1" x14ac:dyDescent="0.3">
      <c r="E330" s="7"/>
      <c r="F330" s="6"/>
      <c r="G330" s="8"/>
      <c r="H330" s="6"/>
    </row>
    <row r="331" spans="5:8" ht="30" customHeight="1" x14ac:dyDescent="0.3">
      <c r="E331" s="7"/>
      <c r="F331" s="6"/>
      <c r="G331" s="8"/>
      <c r="H331" s="6"/>
    </row>
    <row r="332" spans="5:8" ht="30" customHeight="1" x14ac:dyDescent="0.3">
      <c r="E332" s="7"/>
      <c r="F332" s="6"/>
      <c r="G332" s="8"/>
      <c r="H332" s="6"/>
    </row>
    <row r="333" spans="5:8" ht="30" customHeight="1" x14ac:dyDescent="0.3">
      <c r="E333" s="7"/>
      <c r="F333" s="6"/>
      <c r="G333" s="8"/>
      <c r="H333" s="6"/>
    </row>
    <row r="334" spans="5:8" ht="30" customHeight="1" x14ac:dyDescent="0.3">
      <c r="E334" s="7"/>
      <c r="F334" s="6"/>
      <c r="G334" s="8"/>
      <c r="H334" s="6"/>
    </row>
    <row r="335" spans="5:8" ht="30" customHeight="1" x14ac:dyDescent="0.3">
      <c r="E335" s="7"/>
      <c r="F335" s="6"/>
      <c r="G335" s="8"/>
      <c r="H335" s="6"/>
    </row>
    <row r="336" spans="5:8" ht="30" customHeight="1" x14ac:dyDescent="0.3">
      <c r="E336" s="7"/>
      <c r="F336" s="6"/>
      <c r="G336" s="8"/>
      <c r="H336" s="6"/>
    </row>
    <row r="337" spans="5:8" ht="30" customHeight="1" x14ac:dyDescent="0.3">
      <c r="E337" s="7"/>
      <c r="F337" s="6"/>
      <c r="G337" s="8"/>
      <c r="H337" s="6"/>
    </row>
    <row r="338" spans="5:8" ht="30" customHeight="1" x14ac:dyDescent="0.3">
      <c r="E338" s="7"/>
      <c r="F338" s="6"/>
      <c r="G338" s="8"/>
      <c r="H338" s="6"/>
    </row>
    <row r="339" spans="5:8" ht="30" customHeight="1" x14ac:dyDescent="0.3">
      <c r="E339" s="7"/>
      <c r="F339" s="6"/>
      <c r="G339" s="8"/>
      <c r="H339" s="6"/>
    </row>
    <row r="340" spans="5:8" ht="30" customHeight="1" x14ac:dyDescent="0.3">
      <c r="E340" s="7"/>
      <c r="F340" s="6"/>
      <c r="G340" s="8"/>
      <c r="H340" s="6"/>
    </row>
    <row r="341" spans="5:8" ht="30" customHeight="1" x14ac:dyDescent="0.3">
      <c r="E341" s="7"/>
      <c r="F341" s="6"/>
      <c r="G341" s="8"/>
      <c r="H341" s="6"/>
    </row>
    <row r="342" spans="5:8" ht="30" customHeight="1" x14ac:dyDescent="0.3">
      <c r="E342" s="7"/>
      <c r="F342" s="6"/>
      <c r="G342" s="8"/>
      <c r="H342" s="6"/>
    </row>
    <row r="343" spans="5:8" ht="30" customHeight="1" x14ac:dyDescent="0.3">
      <c r="E343" s="7"/>
      <c r="F343" s="6"/>
      <c r="G343" s="8"/>
      <c r="H343" s="6"/>
    </row>
    <row r="344" spans="5:8" ht="30" customHeight="1" x14ac:dyDescent="0.3">
      <c r="E344" s="7"/>
      <c r="F344" s="6"/>
      <c r="G344" s="8"/>
      <c r="H344" s="6"/>
    </row>
    <row r="345" spans="5:8" ht="30" customHeight="1" x14ac:dyDescent="0.3">
      <c r="E345" s="7"/>
      <c r="F345" s="6"/>
      <c r="G345" s="8"/>
      <c r="H345" s="6"/>
    </row>
    <row r="346" spans="5:8" ht="30" customHeight="1" x14ac:dyDescent="0.3">
      <c r="E346" s="7"/>
      <c r="F346" s="6"/>
      <c r="G346" s="8"/>
      <c r="H346" s="6"/>
    </row>
    <row r="347" spans="5:8" ht="30" customHeight="1" x14ac:dyDescent="0.3">
      <c r="E347" s="7"/>
      <c r="F347" s="6"/>
      <c r="G347" s="8"/>
      <c r="H347" s="6"/>
    </row>
    <row r="348" spans="5:8" ht="30" customHeight="1" x14ac:dyDescent="0.3">
      <c r="E348" s="7"/>
      <c r="F348" s="6"/>
      <c r="G348" s="8"/>
      <c r="H348" s="6"/>
    </row>
    <row r="349" spans="5:8" ht="30" customHeight="1" x14ac:dyDescent="0.3">
      <c r="E349" s="7"/>
      <c r="F349" s="6"/>
      <c r="G349" s="8"/>
      <c r="H349" s="6"/>
    </row>
    <row r="350" spans="5:8" ht="30" customHeight="1" x14ac:dyDescent="0.3">
      <c r="E350" s="7"/>
      <c r="F350" s="6"/>
      <c r="G350" s="8"/>
      <c r="H350" s="6"/>
    </row>
    <row r="351" spans="5:8" ht="30" customHeight="1" x14ac:dyDescent="0.3">
      <c r="E351" s="7"/>
      <c r="F351" s="6"/>
      <c r="G351" s="8"/>
      <c r="H351" s="6"/>
    </row>
    <row r="352" spans="5:8" ht="30" customHeight="1" x14ac:dyDescent="0.3">
      <c r="E352" s="7"/>
      <c r="F352" s="6"/>
      <c r="G352" s="8"/>
      <c r="H352" s="6"/>
    </row>
    <row r="353" spans="5:8" ht="30" customHeight="1" x14ac:dyDescent="0.3">
      <c r="E353" s="7"/>
      <c r="F353" s="6"/>
      <c r="G353" s="8"/>
      <c r="H353" s="6"/>
    </row>
    <row r="354" spans="5:8" ht="30" customHeight="1" x14ac:dyDescent="0.3">
      <c r="E354" s="7"/>
      <c r="F354" s="6"/>
      <c r="G354" s="8"/>
      <c r="H354" s="6"/>
    </row>
    <row r="355" spans="5:8" ht="30" customHeight="1" x14ac:dyDescent="0.3">
      <c r="E355" s="7"/>
      <c r="F355" s="6"/>
      <c r="G355" s="8"/>
      <c r="H355" s="6"/>
    </row>
    <row r="356" spans="5:8" ht="30" customHeight="1" x14ac:dyDescent="0.3">
      <c r="E356" s="7"/>
      <c r="F356" s="6"/>
      <c r="G356" s="8"/>
      <c r="H356" s="6"/>
    </row>
    <row r="357" spans="5:8" ht="30" customHeight="1" x14ac:dyDescent="0.3">
      <c r="E357" s="7"/>
      <c r="F357" s="6"/>
      <c r="G357" s="8"/>
      <c r="H357" s="6"/>
    </row>
    <row r="358" spans="5:8" ht="30" customHeight="1" x14ac:dyDescent="0.3">
      <c r="E358" s="7"/>
      <c r="F358" s="6"/>
      <c r="G358" s="8"/>
      <c r="H358" s="6"/>
    </row>
    <row r="359" spans="5:8" ht="30" customHeight="1" x14ac:dyDescent="0.3">
      <c r="E359" s="7"/>
      <c r="F359" s="6"/>
      <c r="G359" s="8"/>
      <c r="H359" s="6"/>
    </row>
    <row r="360" spans="5:8" ht="30" customHeight="1" x14ac:dyDescent="0.3">
      <c r="E360" s="7"/>
      <c r="F360" s="6"/>
      <c r="G360" s="8"/>
      <c r="H360" s="6"/>
    </row>
    <row r="361" spans="5:8" ht="30" customHeight="1" x14ac:dyDescent="0.3">
      <c r="E361" s="7"/>
      <c r="F361" s="6"/>
      <c r="G361" s="8"/>
      <c r="H361" s="6"/>
    </row>
    <row r="362" spans="5:8" ht="30" customHeight="1" x14ac:dyDescent="0.3">
      <c r="E362" s="7"/>
      <c r="F362" s="6"/>
      <c r="G362" s="8"/>
      <c r="H362" s="6"/>
    </row>
    <row r="363" spans="5:8" ht="30" customHeight="1" x14ac:dyDescent="0.3">
      <c r="E363" s="7"/>
      <c r="F363" s="6"/>
      <c r="G363" s="8"/>
      <c r="H363" s="6"/>
    </row>
    <row r="364" spans="5:8" ht="30" customHeight="1" x14ac:dyDescent="0.3">
      <c r="E364" s="7"/>
      <c r="F364" s="6"/>
      <c r="G364" s="8"/>
      <c r="H364" s="6"/>
    </row>
    <row r="365" spans="5:8" ht="30" customHeight="1" x14ac:dyDescent="0.3">
      <c r="E365" s="7"/>
      <c r="F365" s="6"/>
      <c r="G365" s="8"/>
      <c r="H365" s="6"/>
    </row>
    <row r="366" spans="5:8" ht="30" customHeight="1" x14ac:dyDescent="0.3">
      <c r="E366" s="7"/>
      <c r="F366" s="6"/>
      <c r="G366" s="8"/>
      <c r="H366" s="6"/>
    </row>
    <row r="367" spans="5:8" ht="30" customHeight="1" x14ac:dyDescent="0.3">
      <c r="E367" s="7"/>
      <c r="F367" s="6"/>
      <c r="G367" s="8"/>
      <c r="H367" s="6"/>
    </row>
    <row r="368" spans="5:8" ht="30" customHeight="1" x14ac:dyDescent="0.3">
      <c r="E368" s="7"/>
      <c r="F368" s="6"/>
      <c r="G368" s="8"/>
      <c r="H368" s="6"/>
    </row>
    <row r="369" spans="5:8" ht="30" customHeight="1" x14ac:dyDescent="0.3">
      <c r="E369" s="7"/>
      <c r="F369" s="6"/>
      <c r="G369" s="8"/>
      <c r="H369" s="6"/>
    </row>
    <row r="370" spans="5:8" ht="30" customHeight="1" x14ac:dyDescent="0.3">
      <c r="E370" s="7"/>
      <c r="F370" s="6"/>
      <c r="G370" s="8"/>
      <c r="H370" s="6"/>
    </row>
    <row r="371" spans="5:8" ht="30" customHeight="1" x14ac:dyDescent="0.3">
      <c r="E371" s="7"/>
      <c r="F371" s="6"/>
      <c r="G371" s="8"/>
      <c r="H371" s="6"/>
    </row>
    <row r="372" spans="5:8" ht="30" customHeight="1" x14ac:dyDescent="0.3">
      <c r="E372" s="7"/>
      <c r="F372" s="6"/>
      <c r="G372" s="8"/>
      <c r="H372" s="6"/>
    </row>
    <row r="373" spans="5:8" ht="30" customHeight="1" x14ac:dyDescent="0.3">
      <c r="E373" s="7"/>
      <c r="F373" s="6"/>
      <c r="G373" s="8"/>
      <c r="H373" s="6"/>
    </row>
    <row r="374" spans="5:8" ht="30" customHeight="1" x14ac:dyDescent="0.3">
      <c r="E374" s="7"/>
      <c r="F374" s="6"/>
      <c r="G374" s="8"/>
      <c r="H374" s="6"/>
    </row>
    <row r="375" spans="5:8" ht="30" customHeight="1" x14ac:dyDescent="0.3">
      <c r="E375" s="7"/>
      <c r="F375" s="6"/>
      <c r="G375" s="8"/>
      <c r="H375" s="6"/>
    </row>
    <row r="376" spans="5:8" ht="30" customHeight="1" x14ac:dyDescent="0.3">
      <c r="E376" s="7"/>
      <c r="F376" s="6"/>
      <c r="G376" s="8"/>
      <c r="H376" s="6"/>
    </row>
    <row r="377" spans="5:8" ht="30" customHeight="1" x14ac:dyDescent="0.3">
      <c r="E377" s="7"/>
      <c r="F377" s="6"/>
      <c r="G377" s="8"/>
      <c r="H377" s="6"/>
    </row>
    <row r="378" spans="5:8" ht="30" customHeight="1" x14ac:dyDescent="0.3">
      <c r="E378" s="7"/>
      <c r="F378" s="6"/>
      <c r="G378" s="8"/>
      <c r="H378" s="6"/>
    </row>
    <row r="379" spans="5:8" ht="30" customHeight="1" x14ac:dyDescent="0.3">
      <c r="E379" s="7"/>
      <c r="F379" s="6"/>
      <c r="G379" s="8"/>
      <c r="H379" s="6"/>
    </row>
    <row r="380" spans="5:8" ht="30" customHeight="1" x14ac:dyDescent="0.3">
      <c r="E380" s="7"/>
      <c r="F380" s="6"/>
      <c r="G380" s="8"/>
      <c r="H380" s="6"/>
    </row>
    <row r="381" spans="5:8" ht="30" customHeight="1" x14ac:dyDescent="0.3">
      <c r="E381" s="7"/>
      <c r="F381" s="6"/>
      <c r="G381" s="8"/>
      <c r="H381" s="6"/>
    </row>
    <row r="382" spans="5:8" ht="30" customHeight="1" x14ac:dyDescent="0.3">
      <c r="E382" s="7"/>
      <c r="F382" s="6"/>
      <c r="G382" s="8"/>
      <c r="H382" s="6"/>
    </row>
    <row r="383" spans="5:8" ht="30" customHeight="1" x14ac:dyDescent="0.3">
      <c r="E383" s="7"/>
      <c r="F383" s="6"/>
      <c r="G383" s="8"/>
      <c r="H383" s="6"/>
    </row>
    <row r="384" spans="5:8" ht="30" customHeight="1" x14ac:dyDescent="0.3">
      <c r="E384" s="7"/>
      <c r="F384" s="6"/>
      <c r="G384" s="8"/>
      <c r="H384" s="6"/>
    </row>
    <row r="385" spans="5:8" ht="30" customHeight="1" x14ac:dyDescent="0.3">
      <c r="E385" s="7"/>
      <c r="F385" s="6"/>
      <c r="G385" s="8"/>
      <c r="H385" s="6"/>
    </row>
    <row r="386" spans="5:8" ht="30" customHeight="1" x14ac:dyDescent="0.3">
      <c r="E386" s="7"/>
      <c r="F386" s="6"/>
      <c r="G386" s="8"/>
      <c r="H386" s="6"/>
    </row>
    <row r="387" spans="5:8" ht="30" customHeight="1" x14ac:dyDescent="0.3">
      <c r="E387" s="7"/>
      <c r="F387" s="6"/>
      <c r="G387" s="8"/>
      <c r="H387" s="6"/>
    </row>
    <row r="388" spans="5:8" ht="30" customHeight="1" x14ac:dyDescent="0.3">
      <c r="E388" s="7"/>
      <c r="F388" s="6"/>
      <c r="G388" s="8"/>
      <c r="H388" s="6"/>
    </row>
    <row r="389" spans="5:8" ht="30" customHeight="1" x14ac:dyDescent="0.3">
      <c r="E389" s="7"/>
      <c r="F389" s="6"/>
      <c r="G389" s="8"/>
      <c r="H389" s="6"/>
    </row>
    <row r="390" spans="5:8" ht="30" customHeight="1" x14ac:dyDescent="0.3">
      <c r="E390" s="7"/>
      <c r="F390" s="6"/>
      <c r="G390" s="8"/>
      <c r="H390" s="6"/>
    </row>
    <row r="391" spans="5:8" ht="30" customHeight="1" x14ac:dyDescent="0.3">
      <c r="E391" s="7"/>
      <c r="F391" s="6"/>
      <c r="G391" s="8"/>
      <c r="H391" s="6"/>
    </row>
    <row r="392" spans="5:8" ht="30" customHeight="1" x14ac:dyDescent="0.3">
      <c r="E392" s="7"/>
      <c r="F392" s="6"/>
      <c r="G392" s="8"/>
      <c r="H392" s="6"/>
    </row>
    <row r="393" spans="5:8" ht="30" customHeight="1" x14ac:dyDescent="0.3">
      <c r="E393" s="7"/>
      <c r="F393" s="6"/>
      <c r="G393" s="8"/>
      <c r="H393" s="6"/>
    </row>
    <row r="394" spans="5:8" ht="30" customHeight="1" x14ac:dyDescent="0.3">
      <c r="E394" s="7"/>
      <c r="F394" s="6"/>
      <c r="G394" s="8"/>
      <c r="H394" s="6"/>
    </row>
    <row r="395" spans="5:8" ht="30" customHeight="1" x14ac:dyDescent="0.3">
      <c r="E395" s="7"/>
      <c r="F395" s="6"/>
      <c r="G395" s="8"/>
      <c r="H395" s="6"/>
    </row>
    <row r="396" spans="5:8" ht="30" customHeight="1" x14ac:dyDescent="0.3">
      <c r="E396" s="7"/>
      <c r="F396" s="6"/>
      <c r="G396" s="8"/>
      <c r="H396" s="6"/>
    </row>
    <row r="397" spans="5:8" ht="30" customHeight="1" x14ac:dyDescent="0.3">
      <c r="E397" s="7"/>
      <c r="F397" s="6"/>
      <c r="G397" s="8"/>
      <c r="H397" s="6"/>
    </row>
    <row r="398" spans="5:8" ht="30" customHeight="1" x14ac:dyDescent="0.3">
      <c r="E398" s="7"/>
      <c r="F398" s="6"/>
      <c r="G398" s="8"/>
      <c r="H398" s="6"/>
    </row>
    <row r="399" spans="5:8" ht="30" customHeight="1" x14ac:dyDescent="0.3">
      <c r="E399" s="7"/>
      <c r="F399" s="6"/>
      <c r="G399" s="8"/>
      <c r="H399" s="6"/>
    </row>
    <row r="400" spans="5:8" ht="30" customHeight="1" x14ac:dyDescent="0.3">
      <c r="E400" s="7"/>
      <c r="F400" s="6"/>
      <c r="G400" s="8"/>
      <c r="H400" s="6"/>
    </row>
    <row r="401" spans="5:8" ht="30" customHeight="1" x14ac:dyDescent="0.3">
      <c r="E401" s="7"/>
      <c r="F401" s="6"/>
      <c r="G401" s="8"/>
      <c r="H401" s="6"/>
    </row>
    <row r="402" spans="5:8" ht="30" customHeight="1" x14ac:dyDescent="0.3">
      <c r="E402" s="7"/>
      <c r="F402" s="6"/>
      <c r="G402" s="8"/>
      <c r="H402" s="6"/>
    </row>
    <row r="403" spans="5:8" ht="30" customHeight="1" x14ac:dyDescent="0.3">
      <c r="E403" s="7"/>
      <c r="F403" s="6"/>
      <c r="G403" s="8"/>
      <c r="H403" s="6"/>
    </row>
    <row r="404" spans="5:8" ht="30" customHeight="1" x14ac:dyDescent="0.3">
      <c r="E404" s="7"/>
      <c r="F404" s="6"/>
      <c r="G404" s="8"/>
      <c r="H404" s="6"/>
    </row>
    <row r="405" spans="5:8" ht="30" customHeight="1" x14ac:dyDescent="0.3">
      <c r="E405" s="7"/>
      <c r="F405" s="6"/>
      <c r="G405" s="8"/>
      <c r="H405" s="6"/>
    </row>
    <row r="406" spans="5:8" ht="30" customHeight="1" x14ac:dyDescent="0.3">
      <c r="E406" s="7"/>
      <c r="F406" s="6"/>
      <c r="G406" s="8"/>
      <c r="H406" s="6"/>
    </row>
    <row r="407" spans="5:8" ht="30" customHeight="1" x14ac:dyDescent="0.3">
      <c r="E407" s="7"/>
      <c r="F407" s="6"/>
      <c r="G407" s="8"/>
      <c r="H407" s="6"/>
    </row>
    <row r="408" spans="5:8" ht="30" customHeight="1" x14ac:dyDescent="0.3">
      <c r="E408" s="7"/>
      <c r="F408" s="6"/>
      <c r="G408" s="8"/>
      <c r="H408" s="6"/>
    </row>
    <row r="409" spans="5:8" ht="30" customHeight="1" x14ac:dyDescent="0.3">
      <c r="E409" s="7"/>
      <c r="F409" s="6"/>
      <c r="G409" s="8"/>
      <c r="H409" s="6"/>
    </row>
    <row r="410" spans="5:8" ht="30" customHeight="1" x14ac:dyDescent="0.3">
      <c r="E410" s="7"/>
      <c r="F410" s="6"/>
      <c r="G410" s="8"/>
      <c r="H410" s="6"/>
    </row>
    <row r="411" spans="5:8" ht="30" customHeight="1" x14ac:dyDescent="0.3">
      <c r="E411" s="7"/>
      <c r="F411" s="6"/>
      <c r="G411" s="8"/>
      <c r="H411" s="6"/>
    </row>
    <row r="412" spans="5:8" ht="30" customHeight="1" x14ac:dyDescent="0.3">
      <c r="E412" s="7"/>
      <c r="F412" s="6"/>
      <c r="G412" s="8"/>
      <c r="H412" s="6"/>
    </row>
    <row r="413" spans="5:8" ht="30" customHeight="1" x14ac:dyDescent="0.3">
      <c r="E413" s="7"/>
      <c r="F413" s="6"/>
      <c r="G413" s="8"/>
      <c r="H413" s="6"/>
    </row>
    <row r="414" spans="5:8" ht="30" customHeight="1" x14ac:dyDescent="0.3">
      <c r="E414" s="7"/>
      <c r="F414" s="6"/>
      <c r="G414" s="8"/>
      <c r="H414" s="6"/>
    </row>
    <row r="415" spans="5:8" ht="30" customHeight="1" x14ac:dyDescent="0.3">
      <c r="E415" s="7"/>
      <c r="F415" s="6"/>
      <c r="G415" s="8"/>
      <c r="H415" s="6"/>
    </row>
    <row r="416" spans="5:8" ht="30" customHeight="1" x14ac:dyDescent="0.3">
      <c r="E416" s="7"/>
      <c r="F416" s="6"/>
      <c r="G416" s="8"/>
      <c r="H416" s="6"/>
    </row>
    <row r="417" spans="5:8" ht="30" customHeight="1" x14ac:dyDescent="0.3">
      <c r="E417" s="7"/>
      <c r="F417" s="6"/>
      <c r="G417" s="8"/>
      <c r="H417" s="6"/>
    </row>
    <row r="418" spans="5:8" ht="30" customHeight="1" x14ac:dyDescent="0.3">
      <c r="E418" s="7"/>
      <c r="F418" s="6"/>
      <c r="G418" s="8"/>
      <c r="H418" s="6"/>
    </row>
    <row r="419" spans="5:8" ht="30" customHeight="1" x14ac:dyDescent="0.3">
      <c r="E419" s="7"/>
      <c r="F419" s="6"/>
      <c r="G419" s="8"/>
      <c r="H419" s="6"/>
    </row>
    <row r="420" spans="5:8" ht="30" customHeight="1" x14ac:dyDescent="0.3">
      <c r="E420" s="7"/>
      <c r="F420" s="6"/>
      <c r="G420" s="8"/>
      <c r="H420" s="6"/>
    </row>
    <row r="421" spans="5:8" ht="30" customHeight="1" x14ac:dyDescent="0.3">
      <c r="E421" s="7"/>
      <c r="F421" s="6"/>
      <c r="G421" s="8"/>
      <c r="H421" s="6"/>
    </row>
    <row r="422" spans="5:8" ht="30" customHeight="1" x14ac:dyDescent="0.3">
      <c r="E422" s="7"/>
      <c r="F422" s="6"/>
      <c r="G422" s="8"/>
      <c r="H422" s="6"/>
    </row>
    <row r="423" spans="5:8" ht="30" customHeight="1" x14ac:dyDescent="0.3">
      <c r="E423" s="7"/>
      <c r="F423" s="6"/>
      <c r="G423" s="8"/>
      <c r="H423" s="6"/>
    </row>
    <row r="424" spans="5:8" ht="30" customHeight="1" x14ac:dyDescent="0.3">
      <c r="E424" s="7"/>
      <c r="F424" s="6"/>
      <c r="G424" s="8"/>
      <c r="H424" s="6"/>
    </row>
    <row r="425" spans="5:8" ht="30" customHeight="1" x14ac:dyDescent="0.3">
      <c r="E425" s="7"/>
      <c r="F425" s="6"/>
      <c r="G425" s="8"/>
      <c r="H425" s="6"/>
    </row>
    <row r="426" spans="5:8" ht="30" customHeight="1" x14ac:dyDescent="0.3">
      <c r="E426" s="7"/>
      <c r="F426" s="6"/>
      <c r="G426" s="8"/>
      <c r="H426" s="6"/>
    </row>
    <row r="427" spans="5:8" ht="30" customHeight="1" x14ac:dyDescent="0.3">
      <c r="E427" s="7"/>
      <c r="F427" s="6"/>
      <c r="G427" s="8"/>
      <c r="H427" s="6"/>
    </row>
    <row r="428" spans="5:8" ht="30" customHeight="1" x14ac:dyDescent="0.3">
      <c r="E428" s="7"/>
      <c r="F428" s="6"/>
      <c r="G428" s="8"/>
      <c r="H428" s="6"/>
    </row>
    <row r="429" spans="5:8" ht="30" customHeight="1" x14ac:dyDescent="0.3">
      <c r="E429" s="7"/>
      <c r="F429" s="6"/>
      <c r="G429" s="8"/>
      <c r="H429" s="6"/>
    </row>
    <row r="430" spans="5:8" ht="30" customHeight="1" x14ac:dyDescent="0.3">
      <c r="E430" s="7"/>
      <c r="F430" s="6"/>
      <c r="G430" s="8"/>
      <c r="H430" s="6"/>
    </row>
    <row r="431" spans="5:8" ht="30" customHeight="1" x14ac:dyDescent="0.3">
      <c r="E431" s="7"/>
      <c r="F431" s="6"/>
      <c r="G431" s="8"/>
      <c r="H431" s="6"/>
    </row>
    <row r="432" spans="5:8" ht="30" customHeight="1" x14ac:dyDescent="0.3">
      <c r="E432" s="7"/>
      <c r="F432" s="6"/>
      <c r="G432" s="8"/>
      <c r="H432" s="6"/>
    </row>
    <row r="433" spans="5:8" ht="30" customHeight="1" x14ac:dyDescent="0.3">
      <c r="E433" s="7"/>
      <c r="F433" s="6"/>
      <c r="G433" s="8"/>
      <c r="H433" s="6"/>
    </row>
    <row r="434" spans="5:8" ht="30" customHeight="1" x14ac:dyDescent="0.3">
      <c r="E434" s="7"/>
      <c r="F434" s="6"/>
      <c r="G434" s="8"/>
      <c r="H434" s="6"/>
    </row>
    <row r="435" spans="5:8" ht="30" customHeight="1" x14ac:dyDescent="0.3">
      <c r="E435" s="7"/>
      <c r="F435" s="6"/>
      <c r="G435" s="8"/>
      <c r="H435" s="6"/>
    </row>
    <row r="436" spans="5:8" ht="30" customHeight="1" x14ac:dyDescent="0.3">
      <c r="E436" s="7"/>
      <c r="F436" s="6"/>
      <c r="G436" s="8"/>
      <c r="H436" s="6"/>
    </row>
    <row r="437" spans="5:8" ht="30" customHeight="1" x14ac:dyDescent="0.3">
      <c r="E437" s="7"/>
      <c r="F437" s="6"/>
      <c r="G437" s="8"/>
      <c r="H437" s="6"/>
    </row>
    <row r="438" spans="5:8" ht="30" customHeight="1" x14ac:dyDescent="0.3">
      <c r="E438" s="7"/>
      <c r="F438" s="6"/>
      <c r="G438" s="8"/>
      <c r="H438" s="6"/>
    </row>
    <row r="439" spans="5:8" ht="30" customHeight="1" x14ac:dyDescent="0.3">
      <c r="E439" s="7"/>
      <c r="F439" s="6"/>
      <c r="G439" s="8"/>
      <c r="H439" s="6"/>
    </row>
    <row r="440" spans="5:8" ht="30" customHeight="1" x14ac:dyDescent="0.3">
      <c r="E440" s="7"/>
      <c r="F440" s="6"/>
      <c r="G440" s="8"/>
      <c r="H440" s="6"/>
    </row>
    <row r="441" spans="5:8" ht="30" customHeight="1" x14ac:dyDescent="0.3">
      <c r="E441" s="7"/>
      <c r="F441" s="6"/>
      <c r="G441" s="8"/>
      <c r="H441" s="6"/>
    </row>
    <row r="442" spans="5:8" ht="30" customHeight="1" x14ac:dyDescent="0.3">
      <c r="E442" s="7"/>
      <c r="F442" s="6"/>
      <c r="G442" s="8"/>
      <c r="H442" s="6"/>
    </row>
    <row r="443" spans="5:8" ht="30" customHeight="1" x14ac:dyDescent="0.3">
      <c r="E443" s="7"/>
      <c r="F443" s="6"/>
      <c r="G443" s="8"/>
      <c r="H443" s="6"/>
    </row>
    <row r="444" spans="5:8" ht="30" customHeight="1" x14ac:dyDescent="0.3">
      <c r="E444" s="7"/>
      <c r="F444" s="6"/>
      <c r="G444" s="8"/>
      <c r="H444" s="6"/>
    </row>
    <row r="445" spans="5:8" ht="30" customHeight="1" x14ac:dyDescent="0.3">
      <c r="E445" s="7"/>
      <c r="F445" s="6"/>
      <c r="G445" s="8"/>
      <c r="H445" s="6"/>
    </row>
    <row r="446" spans="5:8" ht="30" customHeight="1" x14ac:dyDescent="0.3">
      <c r="E446" s="7"/>
      <c r="F446" s="6"/>
      <c r="G446" s="8"/>
      <c r="H446" s="6"/>
    </row>
    <row r="447" spans="5:8" ht="30" customHeight="1" x14ac:dyDescent="0.3">
      <c r="E447" s="7"/>
      <c r="F447" s="6"/>
      <c r="G447" s="8"/>
      <c r="H447" s="6"/>
    </row>
    <row r="448" spans="5:8" ht="30" customHeight="1" x14ac:dyDescent="0.3">
      <c r="E448" s="7"/>
      <c r="F448" s="6"/>
      <c r="G448" s="8"/>
      <c r="H448" s="6"/>
    </row>
    <row r="449" spans="5:8" ht="30" customHeight="1" x14ac:dyDescent="0.3">
      <c r="E449" s="7"/>
      <c r="F449" s="6"/>
      <c r="G449" s="8"/>
      <c r="H449" s="6"/>
    </row>
    <row r="450" spans="5:8" ht="30" customHeight="1" x14ac:dyDescent="0.3">
      <c r="E450" s="7"/>
      <c r="F450" s="6"/>
      <c r="G450" s="8"/>
      <c r="H450" s="6"/>
    </row>
    <row r="451" spans="5:8" ht="30" customHeight="1" x14ac:dyDescent="0.3">
      <c r="E451" s="7"/>
      <c r="F451" s="6"/>
      <c r="G451" s="8"/>
      <c r="H451" s="6"/>
    </row>
    <row r="452" spans="5:8" ht="30" customHeight="1" x14ac:dyDescent="0.3">
      <c r="E452" s="7"/>
      <c r="F452" s="6"/>
      <c r="G452" s="8"/>
      <c r="H452" s="6"/>
    </row>
    <row r="453" spans="5:8" ht="30" customHeight="1" x14ac:dyDescent="0.3">
      <c r="E453" s="7"/>
      <c r="F453" s="6"/>
      <c r="G453" s="8"/>
      <c r="H453" s="6"/>
    </row>
    <row r="454" spans="5:8" ht="30" customHeight="1" x14ac:dyDescent="0.3">
      <c r="E454" s="7"/>
      <c r="F454" s="6"/>
      <c r="G454" s="8"/>
      <c r="H454" s="6"/>
    </row>
    <row r="455" spans="5:8" ht="30" customHeight="1" x14ac:dyDescent="0.3">
      <c r="E455" s="7"/>
      <c r="F455" s="6"/>
      <c r="G455" s="8"/>
      <c r="H455" s="6"/>
    </row>
    <row r="456" spans="5:8" ht="30" customHeight="1" x14ac:dyDescent="0.3">
      <c r="E456" s="7"/>
      <c r="F456" s="6"/>
      <c r="G456" s="8"/>
      <c r="H456" s="6"/>
    </row>
    <row r="457" spans="5:8" ht="30" customHeight="1" x14ac:dyDescent="0.3">
      <c r="E457" s="7"/>
      <c r="F457" s="6"/>
      <c r="G457" s="8"/>
      <c r="H457" s="6"/>
    </row>
    <row r="458" spans="5:8" ht="30" customHeight="1" x14ac:dyDescent="0.3">
      <c r="E458" s="7"/>
      <c r="F458" s="6"/>
      <c r="G458" s="8"/>
      <c r="H458" s="6"/>
    </row>
    <row r="459" spans="5:8" ht="30" customHeight="1" x14ac:dyDescent="0.3">
      <c r="E459" s="7"/>
      <c r="F459" s="6"/>
      <c r="G459" s="8"/>
      <c r="H459" s="6"/>
    </row>
    <row r="460" spans="5:8" ht="30" customHeight="1" x14ac:dyDescent="0.3">
      <c r="E460" s="7"/>
      <c r="F460" s="6"/>
      <c r="G460" s="8"/>
      <c r="H460" s="6"/>
    </row>
    <row r="461" spans="5:8" ht="30" customHeight="1" x14ac:dyDescent="0.3">
      <c r="E461" s="7"/>
      <c r="F461" s="6"/>
      <c r="G461" s="8"/>
      <c r="H461" s="6"/>
    </row>
    <row r="462" spans="5:8" ht="30" customHeight="1" x14ac:dyDescent="0.3">
      <c r="E462" s="7"/>
      <c r="F462" s="6"/>
      <c r="G462" s="8"/>
      <c r="H462" s="6"/>
    </row>
    <row r="463" spans="5:8" ht="30" customHeight="1" x14ac:dyDescent="0.3">
      <c r="E463" s="7"/>
      <c r="F463" s="6"/>
      <c r="G463" s="8"/>
      <c r="H463" s="6"/>
    </row>
    <row r="464" spans="5:8" ht="30" customHeight="1" x14ac:dyDescent="0.3">
      <c r="E464" s="7"/>
      <c r="F464" s="6"/>
      <c r="G464" s="8"/>
      <c r="H464" s="6"/>
    </row>
    <row r="465" spans="5:8" ht="30" customHeight="1" x14ac:dyDescent="0.3">
      <c r="E465" s="7"/>
      <c r="F465" s="6"/>
      <c r="G465" s="8"/>
      <c r="H465" s="6"/>
    </row>
    <row r="466" spans="5:8" ht="30" customHeight="1" x14ac:dyDescent="0.3">
      <c r="E466" s="7"/>
      <c r="F466" s="6"/>
      <c r="G466" s="8"/>
      <c r="H466" s="6"/>
    </row>
    <row r="467" spans="5:8" ht="30" customHeight="1" x14ac:dyDescent="0.3">
      <c r="E467" s="7"/>
      <c r="F467" s="6"/>
      <c r="G467" s="8"/>
      <c r="H467" s="6"/>
    </row>
    <row r="468" spans="5:8" ht="30" customHeight="1" x14ac:dyDescent="0.3">
      <c r="E468" s="7"/>
      <c r="F468" s="6"/>
      <c r="G468" s="8"/>
      <c r="H468" s="6"/>
    </row>
    <row r="469" spans="5:8" ht="30" customHeight="1" x14ac:dyDescent="0.3">
      <c r="E469" s="7"/>
      <c r="F469" s="6"/>
      <c r="G469" s="8"/>
      <c r="H469" s="6"/>
    </row>
    <row r="470" spans="5:8" ht="30" customHeight="1" x14ac:dyDescent="0.3">
      <c r="E470" s="7"/>
      <c r="F470" s="6"/>
      <c r="G470" s="8"/>
      <c r="H470" s="6"/>
    </row>
    <row r="471" spans="5:8" ht="30" customHeight="1" x14ac:dyDescent="0.3">
      <c r="E471" s="7"/>
      <c r="F471" s="6"/>
      <c r="G471" s="8"/>
      <c r="H471" s="6"/>
    </row>
    <row r="472" spans="5:8" ht="30" customHeight="1" x14ac:dyDescent="0.3">
      <c r="E472" s="7"/>
      <c r="F472" s="6"/>
      <c r="G472" s="8"/>
      <c r="H472" s="6"/>
    </row>
    <row r="473" spans="5:8" ht="30" customHeight="1" x14ac:dyDescent="0.3">
      <c r="E473" s="7"/>
      <c r="F473" s="6"/>
      <c r="G473" s="8"/>
      <c r="H473" s="6"/>
    </row>
    <row r="474" spans="5:8" ht="30" customHeight="1" x14ac:dyDescent="0.3">
      <c r="E474" s="7"/>
      <c r="F474" s="6"/>
      <c r="G474" s="8"/>
      <c r="H474" s="6"/>
    </row>
    <row r="475" spans="5:8" ht="30" customHeight="1" x14ac:dyDescent="0.3">
      <c r="E475" s="7"/>
      <c r="F475" s="6"/>
      <c r="G475" s="8"/>
      <c r="H475" s="6"/>
    </row>
    <row r="476" spans="5:8" ht="30" customHeight="1" x14ac:dyDescent="0.3">
      <c r="E476" s="7"/>
      <c r="F476" s="6"/>
      <c r="G476" s="8"/>
      <c r="H476" s="6"/>
    </row>
    <row r="477" spans="5:8" ht="30" customHeight="1" x14ac:dyDescent="0.3">
      <c r="E477" s="7"/>
      <c r="F477" s="6"/>
      <c r="G477" s="8"/>
      <c r="H477" s="6"/>
    </row>
    <row r="478" spans="5:8" ht="30" customHeight="1" x14ac:dyDescent="0.3">
      <c r="E478" s="7"/>
      <c r="F478" s="6"/>
      <c r="G478" s="8"/>
      <c r="H478" s="6"/>
    </row>
    <row r="479" spans="5:8" ht="30" customHeight="1" x14ac:dyDescent="0.3">
      <c r="E479" s="7"/>
      <c r="F479" s="6"/>
      <c r="G479" s="8"/>
      <c r="H479" s="6"/>
    </row>
    <row r="480" spans="5:8" ht="30" customHeight="1" x14ac:dyDescent="0.3">
      <c r="E480" s="7"/>
      <c r="F480" s="6"/>
      <c r="G480" s="8"/>
      <c r="H480" s="6"/>
    </row>
    <row r="481" spans="5:8" ht="30" customHeight="1" x14ac:dyDescent="0.3">
      <c r="E481" s="7"/>
      <c r="F481" s="6"/>
      <c r="G481" s="8"/>
      <c r="H481" s="6"/>
    </row>
    <row r="482" spans="5:8" ht="30" customHeight="1" x14ac:dyDescent="0.3">
      <c r="E482" s="7"/>
      <c r="F482" s="6"/>
      <c r="G482" s="8"/>
      <c r="H482" s="6"/>
    </row>
    <row r="483" spans="5:8" ht="30" customHeight="1" x14ac:dyDescent="0.3">
      <c r="E483" s="7"/>
      <c r="F483" s="6"/>
      <c r="G483" s="8"/>
      <c r="H483" s="6"/>
    </row>
    <row r="484" spans="5:8" ht="30" customHeight="1" x14ac:dyDescent="0.3">
      <c r="E484" s="7"/>
      <c r="F484" s="6"/>
      <c r="G484" s="8"/>
      <c r="H484" s="6"/>
    </row>
    <row r="485" spans="5:8" ht="30" customHeight="1" x14ac:dyDescent="0.3">
      <c r="E485" s="7"/>
      <c r="F485" s="6"/>
      <c r="G485" s="8"/>
      <c r="H485" s="6"/>
    </row>
    <row r="486" spans="5:8" ht="30" customHeight="1" x14ac:dyDescent="0.3">
      <c r="E486" s="7"/>
      <c r="F486" s="6"/>
      <c r="G486" s="8"/>
      <c r="H486" s="6"/>
    </row>
    <row r="487" spans="5:8" ht="30" customHeight="1" x14ac:dyDescent="0.3">
      <c r="E487" s="7"/>
      <c r="F487" s="6"/>
      <c r="G487" s="8"/>
      <c r="H487" s="6"/>
    </row>
    <row r="488" spans="5:8" ht="30" customHeight="1" x14ac:dyDescent="0.3">
      <c r="E488" s="7"/>
      <c r="F488" s="6"/>
      <c r="G488" s="8"/>
      <c r="H488" s="6"/>
    </row>
    <row r="489" spans="5:8" ht="30" customHeight="1" x14ac:dyDescent="0.3">
      <c r="E489" s="7"/>
      <c r="F489" s="6"/>
      <c r="G489" s="8"/>
      <c r="H489" s="6"/>
    </row>
    <row r="490" spans="5:8" ht="30" customHeight="1" x14ac:dyDescent="0.3">
      <c r="E490" s="7"/>
      <c r="F490" s="6"/>
      <c r="G490" s="8"/>
      <c r="H490" s="6"/>
    </row>
    <row r="491" spans="5:8" ht="30" customHeight="1" x14ac:dyDescent="0.3">
      <c r="E491" s="7"/>
      <c r="F491" s="6"/>
      <c r="G491" s="8"/>
      <c r="H491" s="6"/>
    </row>
    <row r="492" spans="5:8" ht="30" customHeight="1" x14ac:dyDescent="0.3">
      <c r="E492" s="7"/>
      <c r="F492" s="6"/>
      <c r="G492" s="8"/>
      <c r="H492" s="6"/>
    </row>
    <row r="493" spans="5:8" ht="30" customHeight="1" x14ac:dyDescent="0.3">
      <c r="E493" s="7"/>
      <c r="F493" s="6"/>
      <c r="G493" s="8"/>
      <c r="H493" s="6"/>
    </row>
    <row r="494" spans="5:8" ht="30" customHeight="1" x14ac:dyDescent="0.3">
      <c r="E494" s="7"/>
      <c r="F494" s="6"/>
      <c r="G494" s="8"/>
      <c r="H494" s="6"/>
    </row>
    <row r="495" spans="5:8" ht="30" customHeight="1" x14ac:dyDescent="0.3">
      <c r="E495" s="7"/>
      <c r="F495" s="6"/>
      <c r="G495" s="8"/>
      <c r="H495" s="6"/>
    </row>
    <row r="496" spans="5:8" ht="30" customHeight="1" x14ac:dyDescent="0.3">
      <c r="E496" s="7"/>
      <c r="F496" s="6"/>
      <c r="G496" s="8"/>
      <c r="H496" s="6"/>
    </row>
    <row r="497" spans="5:8" ht="30" customHeight="1" x14ac:dyDescent="0.3">
      <c r="E497" s="7"/>
      <c r="F497" s="6"/>
      <c r="G497" s="8"/>
      <c r="H497" s="6"/>
    </row>
    <row r="498" spans="5:8" ht="30" customHeight="1" x14ac:dyDescent="0.3">
      <c r="E498" s="7"/>
      <c r="F498" s="6"/>
      <c r="G498" s="8"/>
      <c r="H498" s="6"/>
    </row>
    <row r="499" spans="5:8" ht="30" customHeight="1" x14ac:dyDescent="0.3">
      <c r="E499" s="7"/>
      <c r="F499" s="6"/>
      <c r="G499" s="8"/>
      <c r="H499" s="6"/>
    </row>
    <row r="500" spans="5:8" ht="30" customHeight="1" x14ac:dyDescent="0.3">
      <c r="E500" s="7"/>
      <c r="F500" s="6"/>
      <c r="G500" s="8"/>
      <c r="H500" s="6"/>
    </row>
    <row r="501" spans="5:8" ht="30" customHeight="1" x14ac:dyDescent="0.3">
      <c r="E501" s="7"/>
      <c r="F501" s="6"/>
      <c r="G501" s="8"/>
      <c r="H501" s="6"/>
    </row>
    <row r="502" spans="5:8" ht="30" customHeight="1" x14ac:dyDescent="0.3">
      <c r="E502" s="7"/>
      <c r="F502" s="6"/>
      <c r="G502" s="8"/>
      <c r="H502" s="6"/>
    </row>
    <row r="503" spans="5:8" ht="30" customHeight="1" x14ac:dyDescent="0.3">
      <c r="E503" s="7"/>
      <c r="F503" s="6"/>
      <c r="G503" s="8"/>
      <c r="H503" s="6"/>
    </row>
    <row r="504" spans="5:8" ht="30" customHeight="1" x14ac:dyDescent="0.3">
      <c r="E504" s="7"/>
      <c r="F504" s="6"/>
      <c r="G504" s="8"/>
      <c r="H504" s="6"/>
    </row>
    <row r="505" spans="5:8" ht="30" customHeight="1" x14ac:dyDescent="0.3">
      <c r="E505" s="7"/>
      <c r="F505" s="6"/>
      <c r="G505" s="8"/>
      <c r="H505" s="6"/>
    </row>
    <row r="506" spans="5:8" ht="30" customHeight="1" x14ac:dyDescent="0.3">
      <c r="E506" s="7"/>
      <c r="F506" s="6"/>
      <c r="G506" s="8"/>
      <c r="H506" s="6"/>
    </row>
    <row r="507" spans="5:8" ht="30" customHeight="1" x14ac:dyDescent="0.3">
      <c r="E507" s="7"/>
      <c r="F507" s="6"/>
      <c r="G507" s="8"/>
      <c r="H507" s="6"/>
    </row>
    <row r="508" spans="5:8" ht="30" customHeight="1" x14ac:dyDescent="0.3">
      <c r="E508" s="7"/>
      <c r="F508" s="6"/>
      <c r="G508" s="8"/>
      <c r="H508" s="6"/>
    </row>
    <row r="509" spans="5:8" ht="30" customHeight="1" x14ac:dyDescent="0.3">
      <c r="G509" s="8"/>
      <c r="H509" s="6"/>
    </row>
  </sheetData>
  <conditionalFormatting sqref="M49:M1048576">
    <cfRule type="cellIs" dxfId="9" priority="1" operator="lessThan">
      <formula>0</formula>
    </cfRule>
  </conditionalFormatting>
  <printOptions horizontalCentered="1"/>
  <pageMargins left="1" right="1" top="1" bottom="1" header="0.5" footer="0.5"/>
  <pageSetup scale="55" fitToHeight="0" orientation="landscape" r:id="rId1"/>
  <headerFooter differentFirst="1">
    <oddFooter>Page &amp;P of &amp;N</oddFooter>
  </headerFooter>
  <drawing r:id="rId2"/>
  <tableParts count="5"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TM10000066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Subscriptions</vt:lpstr>
      <vt:lpstr>Short-term meals</vt:lpstr>
      <vt:lpstr>Nutritions</vt:lpstr>
      <vt:lpstr>Nutritions!Print_Titles</vt:lpstr>
      <vt:lpstr>'Short-term meals'!Print_Titles</vt:lpstr>
      <vt:lpstr>Subscriptions!Print_Titles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Ziad Mohamed Hussien</dc:creator>
  <cp:lastModifiedBy>Zeyad Mohamed Elsayed</cp:lastModifiedBy>
  <dcterms:created xsi:type="dcterms:W3CDTF">2017-02-03T08:01:43Z</dcterms:created>
  <dcterms:modified xsi:type="dcterms:W3CDTF">2025-10-23T10:35:36Z</dcterms:modified>
</cp:coreProperties>
</file>